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5" yWindow="885" windowWidth="8370" windowHeight="7020" activeTab="1"/>
  </bookViews>
  <sheets>
    <sheet name="LOP 2016-2019 rahastamiskava" sheetId="1" r:id="rId1"/>
    <sheet name="LOP 2016-2019 tegevusteleht" sheetId="2" r:id="rId2"/>
    <sheet name="Mittekooskõlastatud tegevused" sheetId="3" r:id="rId3"/>
  </sheets>
  <definedNames>
    <definedName name="_xlnm._FilterDatabase" localSheetId="1" hidden="1">'LOP 2016-2019 tegevusteleht'!$A$3:$S$199</definedName>
    <definedName name="Z_1C4F7B03_CC8F_473E_9C2D_7057E5D753CC_.wvu.Cols" localSheetId="1" hidden="1">'LOP 2016-2019 tegevusteleht'!$L:$M</definedName>
    <definedName name="Z_1C4F7B03_CC8F_473E_9C2D_7057E5D753CC_.wvu.FilterData" localSheetId="1" hidden="1">'LOP 2016-2019 tegevusteleht'!$A$3:$S$199</definedName>
    <definedName name="Z_2F779116_4D69_4176_B6C2_18A3BB3874EE_.wvu.Cols" localSheetId="1" hidden="1">'LOP 2016-2019 tegevusteleht'!$L:$M</definedName>
    <definedName name="Z_2F779116_4D69_4176_B6C2_18A3BB3874EE_.wvu.FilterData" localSheetId="1" hidden="1">'LOP 2016-2019 tegevusteleht'!$A$3:$S$199</definedName>
    <definedName name="Z_4C416A5B_6F74_494E_82D4_716F742D1FE6_.wvu.Cols" localSheetId="1" hidden="1">'LOP 2016-2019 tegevusteleht'!$L:$M</definedName>
    <definedName name="Z_4C416A5B_6F74_494E_82D4_716F742D1FE6_.wvu.FilterData" localSheetId="1" hidden="1">'LOP 2016-2019 tegevusteleht'!$A$3:$S$199</definedName>
    <definedName name="Z_ACFD6F79_37B1_4D2D_B2A5_C6F3063099F5_.wvu.Cols" localSheetId="1" hidden="1">'LOP 2016-2019 tegevusteleht'!$L:$M</definedName>
    <definedName name="Z_ACFD6F79_37B1_4D2D_B2A5_C6F3063099F5_.wvu.FilterData" localSheetId="1" hidden="1">'LOP 2016-2019 tegevusteleht'!$A$3:$S$199</definedName>
    <definedName name="Z_BD469A87_B9B4_472B_ADF9_9940CA95A666_.wvu.Cols" localSheetId="1" hidden="1">'LOP 2016-2019 tegevusteleht'!$L:$M</definedName>
    <definedName name="Z_BD469A87_B9B4_472B_ADF9_9940CA95A666_.wvu.FilterData" localSheetId="1" hidden="1">'LOP 2016-2019 tegevusteleht'!$A$3:$S$199</definedName>
    <definedName name="Z_C01776F8_EFD4_4405_8E12_2CF669909B6C_.wvu.Cols" localSheetId="1" hidden="1">'LOP 2016-2019 tegevusteleht'!$L:$M</definedName>
    <definedName name="Z_C01776F8_EFD4_4405_8E12_2CF669909B6C_.wvu.FilterData" localSheetId="1" hidden="1">'LOP 2016-2019 tegevusteleht'!$A$3:$S$199</definedName>
  </definedNames>
  <calcPr fullCalcOnLoad="1"/>
</workbook>
</file>

<file path=xl/sharedStrings.xml><?xml version="1.0" encoding="utf-8"?>
<sst xmlns="http://schemas.openxmlformats.org/spreadsheetml/2006/main" count="1727" uniqueCount="937">
  <si>
    <t>Kokku</t>
  </si>
  <si>
    <t>x</t>
  </si>
  <si>
    <t>Indikaator/Tulemus</t>
  </si>
  <si>
    <t>Periood kokku</t>
  </si>
  <si>
    <t>Toetus</t>
  </si>
  <si>
    <t>COFOG</t>
  </si>
  <si>
    <t>NR</t>
  </si>
  <si>
    <t>sh valitsemisala 1</t>
  </si>
  <si>
    <t>sh valitsemisala 2</t>
  </si>
  <si>
    <t>sh valitsemisala 3</t>
  </si>
  <si>
    <t>Vastutaja (org)</t>
  </si>
  <si>
    <t>Eesmärk/Meede/Tegevus</t>
  </si>
  <si>
    <t>1. Vastutustundlik ja ohte tajuv liikleja</t>
  </si>
  <si>
    <t>Sihttase 2019</t>
  </si>
  <si>
    <t>1.4 Liiklusharidus</t>
  </si>
  <si>
    <t>1.5 Juhikoolitus</t>
  </si>
  <si>
    <t>1.6 Ennetus</t>
  </si>
  <si>
    <t xml:space="preserve">Ohutud liiklusharjumused ja hoiakud on paranenud </t>
  </si>
  <si>
    <t>Rehabilitatsioonimeetmete süsteem on välja töötatud ja tegevusi viiakse ellu</t>
  </si>
  <si>
    <t>Liiklusreeglite täitmine on paranenud</t>
  </si>
  <si>
    <t>Liikluses osalevate puuduliku juhtimisvõimekusega isikute arv on vähenenud</t>
  </si>
  <si>
    <t>Ohutuma liikluskeskkonna kujundamine</t>
  </si>
  <si>
    <t>2.2 Säästva ja ohutu taristu projekteerimine, ehitamine ja rekonstrueerimine</t>
  </si>
  <si>
    <t>Läbimõeldud maakasutus ja ohutuma teedevõrgu planeerimine</t>
  </si>
  <si>
    <t>Ohutute teede projekteerimine, ehitamine ja rekonstrueerimine</t>
  </si>
  <si>
    <t>2.3 Teede korrashoid</t>
  </si>
  <si>
    <t>Teede vastavus seisundinõuetele on tagatud ja liiklusohutus suurenenud</t>
  </si>
  <si>
    <t>2.4 Liikluskorraldus</t>
  </si>
  <si>
    <r>
      <t>2.5 Raudteeristete ohutus</t>
    </r>
    <r>
      <rPr>
        <b/>
        <sz val="9"/>
        <color indexed="8"/>
        <rFont val="Arial"/>
        <family val="2"/>
      </rPr>
      <t xml:space="preserve"> </t>
    </r>
  </si>
  <si>
    <t>2.6 Ohutus sõidukiirus</t>
  </si>
  <si>
    <t>Kaasvastutaja</t>
  </si>
  <si>
    <t>MA</t>
  </si>
  <si>
    <t>RM</t>
  </si>
  <si>
    <t>MKM, MA</t>
  </si>
  <si>
    <t>MKM</t>
  </si>
  <si>
    <t>Tartu LV</t>
  </si>
  <si>
    <t>Tallinna LV</t>
  </si>
  <si>
    <t>Tegevust rahastatakse MA tegevuskuludest</t>
  </si>
  <si>
    <t>SiM</t>
  </si>
  <si>
    <t>PPA</t>
  </si>
  <si>
    <t>Puuduvad</t>
  </si>
  <si>
    <t>Ei kasutata</t>
  </si>
  <si>
    <t>Tegevust rahastatakse PPA tegevuskuludest</t>
  </si>
  <si>
    <t>Uuringut ei ole läbi viidud</t>
  </si>
  <si>
    <t>Metoodika puudub</t>
  </si>
  <si>
    <t>PPA, MKM</t>
  </si>
  <si>
    <t>MA, MKM, SiM</t>
  </si>
  <si>
    <t>KOV</t>
  </si>
  <si>
    <t>SiM, MA</t>
  </si>
  <si>
    <t>MKM, MA, PPA, TA</t>
  </si>
  <si>
    <t xml:space="preserve">PPA, </t>
  </si>
  <si>
    <t>KOV, haridusasutuste pidajad</t>
  </si>
  <si>
    <t>MTÜ Eesti Liikluskäitumise Arenduskeskus</t>
  </si>
  <si>
    <t>18 koolitust</t>
  </si>
  <si>
    <t>Esimene uuring 2003</t>
  </si>
  <si>
    <t>SiM, HäK, TJA</t>
  </si>
  <si>
    <t>15 km</t>
  </si>
  <si>
    <t>35 km</t>
  </si>
  <si>
    <t>25 km</t>
  </si>
  <si>
    <t>200 km</t>
  </si>
  <si>
    <t>800 km</t>
  </si>
  <si>
    <t>8 km</t>
  </si>
  <si>
    <t>14 km</t>
  </si>
  <si>
    <t>52 km</t>
  </si>
  <si>
    <t>JuM</t>
  </si>
  <si>
    <t>Puudub</t>
  </si>
  <si>
    <t>Vabatahtlikud päästeseltsid</t>
  </si>
  <si>
    <t>AMTEL</t>
  </si>
  <si>
    <t>MKM, AL, ERAA, Rehviliit</t>
  </si>
  <si>
    <t>TI</t>
  </si>
  <si>
    <t>Valikuline</t>
  </si>
  <si>
    <t>TI, MKM, SiM</t>
  </si>
  <si>
    <t>PPA, SiM</t>
  </si>
  <si>
    <t>Reaalaja andmed on nähtavad vaatluspunktidest rakenduse "TarkTee" vahendusel</t>
  </si>
  <si>
    <t>Uuringut läbi viidud ei ole</t>
  </si>
  <si>
    <r>
      <t>2.1</t>
    </r>
    <r>
      <rPr>
        <b/>
        <sz val="7"/>
        <color indexed="8"/>
        <rFont val="Times New Roman"/>
        <family val="1"/>
      </rPr>
      <t xml:space="preserve">  </t>
    </r>
    <r>
      <rPr>
        <b/>
        <sz val="9"/>
        <color indexed="8"/>
        <rFont val="Arial"/>
        <family val="2"/>
      </rPr>
      <t>Maakasutus ja teedevõrgu planeerimine</t>
    </r>
  </si>
  <si>
    <t>Süsteemid ei ole tööle rakendatud</t>
  </si>
  <si>
    <t>RM, MA, KOV</t>
  </si>
  <si>
    <t>Ei ole läbi viidud</t>
  </si>
  <si>
    <t>Esimene versioon</t>
  </si>
  <si>
    <t>Esimene uuring 2012</t>
  </si>
  <si>
    <t>Ei ole alustatud</t>
  </si>
  <si>
    <t>On alustatud</t>
  </si>
  <si>
    <t>Vajab korrastamist</t>
  </si>
  <si>
    <t>Puudusid</t>
  </si>
  <si>
    <t>Kahe kampaania mõjususe hindamine on läbi viidud</t>
  </si>
  <si>
    <t>Alustati koostööläbirääkimisi</t>
  </si>
  <si>
    <t>Uus liiklusaabits on välja töötatud</t>
  </si>
  <si>
    <t>Alustati pilootprojektiga</t>
  </si>
  <si>
    <t>Madal</t>
  </si>
  <si>
    <t>Õiguslik alus puudus</t>
  </si>
  <si>
    <t>Kontseptsioon puudub</t>
  </si>
  <si>
    <t>Järelkoolitust ei ole laiendatud</t>
  </si>
  <si>
    <t>Küsitlusuuringut ei ole läbi viidud</t>
  </si>
  <si>
    <t>Kombineeritud õpet ei ole ette nähtud</t>
  </si>
  <si>
    <t xml:space="preserve"> KOV</t>
  </si>
  <si>
    <t>Rehviliit</t>
  </si>
  <si>
    <t>Pilootprojektiga ei ole alustatud</t>
  </si>
  <si>
    <t>Puudub süsteemne tegevus</t>
  </si>
  <si>
    <t>Puudulik. Toimub valdavalt vaid uue tänava rajamise või olemasoleva sõidutee rekonstrueerimise käigus</t>
  </si>
  <si>
    <t>Algtase ohutusvarustuse kasutuse osas on fikseeritud</t>
  </si>
  <si>
    <t>Vähene</t>
  </si>
  <si>
    <t>Tegevustega on alustatud</t>
  </si>
  <si>
    <t>Täiendkoolitustega on alustatud</t>
  </si>
  <si>
    <t>Alustatud on olemasolevate õppematerjalide digitaliseerimist</t>
  </si>
  <si>
    <t>Programmi ei ole loodud</t>
  </si>
  <si>
    <t>Rahastamise taotlus on koostatud</t>
  </si>
  <si>
    <t>Kontseptsioon on koostatud</t>
  </si>
  <si>
    <t>Abimaterjale ja juhendeid ei ole</t>
  </si>
  <si>
    <t>Tehniline lahendus puudub</t>
  </si>
  <si>
    <t>Rakendus www.peatus.ee</t>
  </si>
  <si>
    <t>Ohutuse ja transpordi toimivus on paranenud</t>
  </si>
  <si>
    <t>Juhiabisüsteemide kasutuselevõtt on laienenud</t>
  </si>
  <si>
    <t>Analüüsi läbi viidud ei ole</t>
  </si>
  <si>
    <t>Maht määratakse sõidukipõhiselt</t>
  </si>
  <si>
    <t>4. Liiklusohutust toetavad tegevused</t>
  </si>
  <si>
    <t xml:space="preserve">Töötab Harjumaa LÕUK </t>
  </si>
  <si>
    <t>Liikluskorraldus on suunatud ohutu liiklemise tagamisele</t>
  </si>
  <si>
    <t>Liikluses osalevad turvalisemad sõidukid</t>
  </si>
  <si>
    <t>Tööga seotud raskete tagajärgedega liiklusõnnetused on vähenenud</t>
  </si>
  <si>
    <t>Materjalid puuduvad</t>
  </si>
  <si>
    <t>Mõju ei ole hinnatud</t>
  </si>
  <si>
    <t>Liiklusseaduses on täiendavasse tervisekontrolli suunamise kord kirjeldamata</t>
  </si>
  <si>
    <t>Ei ole ette nähtud</t>
  </si>
  <si>
    <t>Toimiv süsteem puudub</t>
  </si>
  <si>
    <t>Tegevust rahastatakse Tallinna LV eelarvest</t>
  </si>
  <si>
    <t xml:space="preserve"> Erinevates KOV-ides erineval tasemel </t>
  </si>
  <si>
    <t>Tegevus ei ole süsteemne</t>
  </si>
  <si>
    <t xml:space="preserve">Andmed ei ole kättesaadavad </t>
  </si>
  <si>
    <t>Arvestust peetakse avastatud väärteokoosseisude põhiselt</t>
  </si>
  <si>
    <t>Projekteerimisega on alustatud</t>
  </si>
  <si>
    <t>Toimub valikuliselt</t>
  </si>
  <si>
    <t>RM, KOV,MA</t>
  </si>
  <si>
    <t>Kõikides maakondades on komisjonid tööd alustanud</t>
  </si>
  <si>
    <r>
      <t>3.1</t>
    </r>
    <r>
      <rPr>
        <b/>
        <sz val="12"/>
        <color indexed="8"/>
        <rFont val="Times New Roman"/>
        <family val="1"/>
      </rPr>
      <t>  Tugisüsteemid juhile</t>
    </r>
  </si>
  <si>
    <r>
      <t>3.2</t>
    </r>
    <r>
      <rPr>
        <b/>
        <sz val="12"/>
        <color indexed="8"/>
        <rFont val="Times New Roman"/>
        <family val="1"/>
      </rPr>
      <t>  Sõiduki turvalisus</t>
    </r>
  </si>
  <si>
    <r>
      <t>3.3</t>
    </r>
    <r>
      <rPr>
        <b/>
        <sz val="12"/>
        <color indexed="8"/>
        <rFont val="Calibri"/>
        <family val="2"/>
      </rPr>
      <t xml:space="preserve">  Tööga seotud sõidukite turvalisus </t>
    </r>
  </si>
  <si>
    <t>Liiklusõnnetustes hukkunud ja raskesti vigastada saanud jalgratturite arv ei suurene</t>
  </si>
  <si>
    <t xml:space="preserve">PPA, KOV, </t>
  </si>
  <si>
    <t>PPA, KOV</t>
  </si>
  <si>
    <t>Märgatavus 70%</t>
  </si>
  <si>
    <t>Liikluses osalejate ohutust väärtustavad teadmised on paranenud</t>
  </si>
  <si>
    <t>Dokumentatsioonipõhine</t>
  </si>
  <si>
    <t>Ette nähtud linnatingimustes, ühistranspordi peatustes ja kergliiklusteedel</t>
  </si>
  <si>
    <t xml:space="preserve">Kehtiv regulatsioon vajab ajakohastamist </t>
  </si>
  <si>
    <t>LOA rakendamine linna liikluskeskkonna ohutustamiseks on pigem erand kui tavapraktika</t>
  </si>
  <si>
    <t>Pärnu LV</t>
  </si>
  <si>
    <t>Projektiga on alustatud</t>
  </si>
  <si>
    <t>MKM, RM</t>
  </si>
  <si>
    <t>Prototüüpi ei ole loodud</t>
  </si>
  <si>
    <t>Raudtee ületus- ja ülekäigukohtadel on õnnetused vähenenud</t>
  </si>
  <si>
    <t>Tegevused on kavandatud</t>
  </si>
  <si>
    <t>2+2 tegevustega on alustatud, 2+1 tegevused on kavandatud</t>
  </si>
  <si>
    <t>32 km</t>
  </si>
  <si>
    <t>2.1.1</t>
  </si>
  <si>
    <t>2.1.2</t>
  </si>
  <si>
    <t>2.1.3</t>
  </si>
  <si>
    <t>2.2.1.1 </t>
  </si>
  <si>
    <t>Tee projekteerimist reguleeriva määruse koostamine</t>
  </si>
  <si>
    <t>2.2.1.2</t>
  </si>
  <si>
    <t>Tee projekteerimist reguleeriva määrusega kooskõlas olevate tee projekteerimist käsitlevate juhendmaterjalide koostamine</t>
  </si>
  <si>
    <t>2.2.2.1</t>
  </si>
  <si>
    <t>2.2.2.2</t>
  </si>
  <si>
    <t>2.2.2.3</t>
  </si>
  <si>
    <t>2.2.3.1</t>
  </si>
  <si>
    <t>Tallinna põhitänavate projektide liiklusohutuse auditeerimine (LOA)</t>
  </si>
  <si>
    <t>2.2.3.2</t>
  </si>
  <si>
    <t>Tartu põhitänavate projektide liiklusohutuse auditeerimine (LOA)</t>
  </si>
  <si>
    <t>2.2.4</t>
  </si>
  <si>
    <t>2.2.5.1</t>
  </si>
  <si>
    <t>2.2.5.2</t>
  </si>
  <si>
    <t>2.2.5.3</t>
  </si>
  <si>
    <t>2.2.6</t>
  </si>
  <si>
    <t>2.2.7</t>
  </si>
  <si>
    <t>2.2.8</t>
  </si>
  <si>
    <t>Keskpõristi kandmine teekattele vastassuunavööndisse kaldumise ennetamiseks</t>
  </si>
  <si>
    <t>2.2.9.1</t>
  </si>
  <si>
    <t>2.2.9.2</t>
  </si>
  <si>
    <t>Analüüsi "Keskpiirde (2+1 ja 1+1) rakendamise mõju liiklusohutusele" läbiviimine</t>
  </si>
  <si>
    <t>2.2.10</t>
  </si>
  <si>
    <t>2.2.11</t>
  </si>
  <si>
    <t>2.2.12</t>
  </si>
  <si>
    <t>2.3.1</t>
  </si>
  <si>
    <t>2.3.2</t>
  </si>
  <si>
    <t>Perioodiline teede ohutuse kontrollimine (TOK)</t>
  </si>
  <si>
    <t>2.3.3</t>
  </si>
  <si>
    <t>Teeilmaprognoosi kasutuselevõtu võimaluste ja vajaduste selgitamine teeilmajaamade infosüsteemi arendamiseks</t>
  </si>
  <si>
    <t>2.3.4</t>
  </si>
  <si>
    <t>2.3.5</t>
  </si>
  <si>
    <t>2.3.6.1</t>
  </si>
  <si>
    <t>Eeluuring viidi läbi 2014. aastal</t>
  </si>
  <si>
    <t>2.3.6.2</t>
  </si>
  <si>
    <t>2.4.1</t>
  </si>
  <si>
    <t>2.4.2</t>
  </si>
  <si>
    <t>2.4.3</t>
  </si>
  <si>
    <t>2.4.4</t>
  </si>
  <si>
    <t xml:space="preserve">Liikluskorralduse ja liiklusohutuse perioodiline kontrollimine lasteasutuste ümbruses </t>
  </si>
  <si>
    <t>2.4.5</t>
  </si>
  <si>
    <t>2.4.6</t>
  </si>
  <si>
    <t>Uuringu "Pikivahe märgistuse mõju hindamine" läbiviimine</t>
  </si>
  <si>
    <t>2.4.7</t>
  </si>
  <si>
    <t>Uuringu "Ringristmike mõju hindamine liiklusohutusele" läbiviimine</t>
  </si>
  <si>
    <t>2.5.1.1</t>
  </si>
  <si>
    <t>Maantee ja raudtee samatasandiliste ülesõitude ohutuse analüüs, probleemsete kohtade väljaselgitamine, raudteeülesõitude ohutustamise kava koostamine ja selle elluviimine</t>
  </si>
  <si>
    <t>2.5.1.2</t>
  </si>
  <si>
    <t>Olemasolevate ühetasandiliste raudteeületuskohtade sulgemine mõistlike liikumisalternatiivide olemasolul</t>
  </si>
  <si>
    <t>2.5.2</t>
  </si>
  <si>
    <t>2.5.3</t>
  </si>
  <si>
    <t xml:space="preserve">Uuringu läbiviimine automaatse järelevalve kasutuselevõtmiseks keelava fooritule ajal raudteeülesõidukohale sõitmise kontrollimiseks </t>
  </si>
  <si>
    <t>2.6.1.1</t>
  </si>
  <si>
    <t>2.6.1.2</t>
  </si>
  <si>
    <t>2.6.2.1</t>
  </si>
  <si>
    <t>2.6.2.2</t>
  </si>
  <si>
    <t>2.6.2.3</t>
  </si>
  <si>
    <t>2.6.3</t>
  </si>
  <si>
    <t>2.6.4</t>
  </si>
  <si>
    <t>2.7.1</t>
  </si>
  <si>
    <t>2.7.3</t>
  </si>
  <si>
    <t>2.7.4</t>
  </si>
  <si>
    <t>2.7.5</t>
  </si>
  <si>
    <t xml:space="preserve">1.1.1 </t>
  </si>
  <si>
    <t>1.1.3.1</t>
  </si>
  <si>
    <t>1.1.3.2</t>
  </si>
  <si>
    <t xml:space="preserve">Jalakäijat liikluses hästi eristada võimaldava valgustuse rajamine </t>
  </si>
  <si>
    <t>Õuealade ning piiratud kiirusega tänavate liiklusruumi kujundamisel tingimuste loomine sobiva ja ohutu sõidukiiruse valikuks</t>
  </si>
  <si>
    <t>1.1.6.1</t>
  </si>
  <si>
    <t>1.1.6.2</t>
  </si>
  <si>
    <t>1.1.6.3</t>
  </si>
  <si>
    <t>1.1.7.1</t>
  </si>
  <si>
    <t>1.1.7.2</t>
  </si>
  <si>
    <t>1.1.7.3</t>
  </si>
  <si>
    <t>1.1.7.4</t>
  </si>
  <si>
    <t>1.2.1.1</t>
  </si>
  <si>
    <t>1.2.1.2</t>
  </si>
  <si>
    <t>Jalgratta ja jalgratturi ohutusvarustuse kasutamise uuringu läbiviimine</t>
  </si>
  <si>
    <t>1.2.4</t>
  </si>
  <si>
    <t>Jalgratta ja jalgratturi märgatavust parandava varustuse kasutamise teabe viimine enim ohustatud sihtrühmadeni: asulavälisel teel hämaras ja pimeda ajal liiklevad jalgratturid ning jalgrattaga liikluses osalevad lapsed</t>
  </si>
  <si>
    <t>1.3.1</t>
  </si>
  <si>
    <t>1.3.2</t>
  </si>
  <si>
    <t>1.4.1.1</t>
  </si>
  <si>
    <t>1.4.2</t>
  </si>
  <si>
    <t>Liiklusohutusalaste õppematerjalide tagamine haridusasutuste õppetegevuse läbiviimiseks, uute liiklusohutusalaste õppematerjalide koostamine III kooliastmele</t>
  </si>
  <si>
    <t>1.4.3</t>
  </si>
  <si>
    <t>Veebipõhise kaardirakenduse "Ohutu koolitee" täiendamine ja tehnoloogiline uuendamine</t>
  </si>
  <si>
    <t>1.4.4</t>
  </si>
  <si>
    <t>Laste liikluskasvatuse läbiviimist toetava e-õppekeskkonna arendamine</t>
  </si>
  <si>
    <t>Korduvuuringu "Liikluskasvatuse korraldus ja läbiviimine koolieelsetes lasteasutustes ja üldhariduskoolides" läbiviimine</t>
  </si>
  <si>
    <t>1.4.5</t>
  </si>
  <si>
    <t>1.4.6</t>
  </si>
  <si>
    <t>Toetavate täiendkoolituste läbiviimine koolieelsete lasteasutuste ja üldhariduskoolide õpetajaskonnale</t>
  </si>
  <si>
    <t>1.4.7</t>
  </si>
  <si>
    <t>1.4.8</t>
  </si>
  <si>
    <t>1.4.12</t>
  </si>
  <si>
    <t>1.4.14</t>
  </si>
  <si>
    <t>1.5.1.2</t>
  </si>
  <si>
    <t>1.5.1.1</t>
  </si>
  <si>
    <t>1.5.2</t>
  </si>
  <si>
    <t>1.5.1.3</t>
  </si>
  <si>
    <t>1.5.3</t>
  </si>
  <si>
    <t xml:space="preserve">Ametikoolituse õppekava ajakohastamine </t>
  </si>
  <si>
    <t>1.6.2</t>
  </si>
  <si>
    <t>1.6.3</t>
  </si>
  <si>
    <t>1.6.5</t>
  </si>
  <si>
    <t>1.6.6</t>
  </si>
  <si>
    <t>1.6.7</t>
  </si>
  <si>
    <t>1.6.8</t>
  </si>
  <si>
    <t>1.6.9</t>
  </si>
  <si>
    <t>1.6.1.1</t>
  </si>
  <si>
    <t>1.6.1.2</t>
  </si>
  <si>
    <t>1.6.1.3</t>
  </si>
  <si>
    <t>1.6.1.4</t>
  </si>
  <si>
    <t>Kampaaniate mõjususe uuringud</t>
  </si>
  <si>
    <t>Teema- ja kampaaniapõhiste uuringute läbiviimine</t>
  </si>
  <si>
    <t>1.7.1</t>
  </si>
  <si>
    <t>1.7.4</t>
  </si>
  <si>
    <t>1.7.5</t>
  </si>
  <si>
    <t>1.7.6</t>
  </si>
  <si>
    <t>Vigastusega lõppenud liiklusõnnetuste vigastuste raskusastmete eristamine liiklusstatistika ja analüüsimise võimaldamiseks</t>
  </si>
  <si>
    <t>1.8.1</t>
  </si>
  <si>
    <t>1.8.2</t>
  </si>
  <si>
    <t>1.8.3</t>
  </si>
  <si>
    <t>1.8.4</t>
  </si>
  <si>
    <t>1.8.5</t>
  </si>
  <si>
    <t>Rendisõidukitesse paigutatava võõrkeelse liiklusohutusalase infomaterjali väljatöötamine</t>
  </si>
  <si>
    <t>1.9.2</t>
  </si>
  <si>
    <t>1.9.4</t>
  </si>
  <si>
    <t>Kontseptsiooni koostatud ei ole</t>
  </si>
  <si>
    <t>Liikluskindlustusjuhtumite andmete kasutamine liiklusjärelevalve planeerimisel</t>
  </si>
  <si>
    <t xml:space="preserve">Uuringu läbiviimine alkoholijoobe kontrolli meetme "Kõik puhuvad" metoodika koostamiseks </t>
  </si>
  <si>
    <t>Alkoholijoobe kontrolli meetme "Kõik puhuvad" metoodika koostamine</t>
  </si>
  <si>
    <t>Videovõimekusega kiirusemõõteseadmete hankimine</t>
  </si>
  <si>
    <t xml:space="preserve">Mobiilse automaatse liiklusjärelevalvesüsteemi (lubatud suurima sõidukiiruse ületamine) mõju hindamine </t>
  </si>
  <si>
    <t>Liiklusjärelevalves tehniliste vahendite kasutamise ja arendamise kontseptsiooni koostamine</t>
  </si>
  <si>
    <t>Trahviteadete väljastamine Euroopa Liidu liikmesriikide sõidukite vastutavatele kasutajatele</t>
  </si>
  <si>
    <t>Alkolukkude kasutamiseks õiguslike eelduste loomise otsustamiseks alkoluku alternatiivkaristustena kasutamise praktika uurimine</t>
  </si>
  <si>
    <t>3.1.2</t>
  </si>
  <si>
    <t>3.1.3</t>
  </si>
  <si>
    <t>3.2.1</t>
  </si>
  <si>
    <t>3.2.2</t>
  </si>
  <si>
    <t>3.2.4</t>
  </si>
  <si>
    <t>Järelevalve tugevdamine tehnilise ülevaatuse teostamise kvaliteedi üle</t>
  </si>
  <si>
    <t>Uuring "Talverehvide kasutamine sõiduautodel"</t>
  </si>
  <si>
    <t>3.3.1.1</t>
  </si>
  <si>
    <t>3.3.1.2</t>
  </si>
  <si>
    <t>3.3.2</t>
  </si>
  <si>
    <t>3.3.4.1</t>
  </si>
  <si>
    <t>3.3.4.2</t>
  </si>
  <si>
    <t>3.3.5.1</t>
  </si>
  <si>
    <t>3.3.5.2</t>
  </si>
  <si>
    <t>3.3.5.3</t>
  </si>
  <si>
    <t>3.3.5.4</t>
  </si>
  <si>
    <t>3.3.6</t>
  </si>
  <si>
    <t>4.1.1</t>
  </si>
  <si>
    <t>4.1.2</t>
  </si>
  <si>
    <t>4.1.3</t>
  </si>
  <si>
    <t>4.1.4</t>
  </si>
  <si>
    <t>4.1.5</t>
  </si>
  <si>
    <t>Liiklusõnnetuste uurimise komisjoni tegevuse laiendamine kõikidesse maakondadesse</t>
  </si>
  <si>
    <t>Regionaalsete liiklusohutusprogrammide koostamine</t>
  </si>
  <si>
    <t>Uuring "Liiklusõnnetustes (sh hukkunutest ja vigastatutest) ühiskonnale põhjustatava kahju määramine"</t>
  </si>
  <si>
    <t>Maakonna liikluskomisjonide töö jätkamine</t>
  </si>
  <si>
    <t>10 koolitust</t>
  </si>
  <si>
    <t>MA, PPA, PA</t>
  </si>
  <si>
    <t>1.4.10.1</t>
  </si>
  <si>
    <t>1.4.10.2</t>
  </si>
  <si>
    <t>1.4.10.3</t>
  </si>
  <si>
    <t>Selgitustöö tegemisega ei ole alustatud</t>
  </si>
  <si>
    <t>Järelevalve maht ei ole piisav</t>
  </si>
  <si>
    <t>MKM, AL, TI, ERAA, PPA</t>
  </si>
  <si>
    <t>2. Ohutu liikluskeskkond</t>
  </si>
  <si>
    <t>1.4.1.2</t>
  </si>
  <si>
    <t>Teoreetiline, praktiline õpe puudub</t>
  </si>
  <si>
    <t>Mootorsõidukijuhi terviseseisundi hindamise kvaliteedi tagamine</t>
  </si>
  <si>
    <t>1.2.3.1</t>
  </si>
  <si>
    <t>1.2.3.2</t>
  </si>
  <si>
    <t>Koolitus- ja teavitustegevustega on alustatud, tagada tuleb selle järjepidevus</t>
  </si>
  <si>
    <t>1.6.4.1</t>
  </si>
  <si>
    <t>1.6.4.2</t>
  </si>
  <si>
    <t>Nõustamise käigus helkureid jagatud ei ole</t>
  </si>
  <si>
    <t xml:space="preserve">1.7.2 </t>
  </si>
  <si>
    <t xml:space="preserve"> PPA, Tallinna LV</t>
  </si>
  <si>
    <t>Pole kehtestatud</t>
  </si>
  <si>
    <t>Tegevusega on alustatud</t>
  </si>
  <si>
    <t>Pole alustatud</t>
  </si>
  <si>
    <t>Ei ole teostatud</t>
  </si>
  <si>
    <t>Ei ole koostatud</t>
  </si>
  <si>
    <t xml:space="preserve">Tegevustega on alustatud </t>
  </si>
  <si>
    <t xml:space="preserve"> Teenust osutab Maanteeamet</t>
  </si>
  <si>
    <t>Liiklejate teavitus ei ole automaatselt tagatud</t>
  </si>
  <si>
    <t>Teehooldajale suunatud talihoolde abisüsteemi arendamine</t>
  </si>
  <si>
    <t>Ohutu piirkiiruse määramise põhimõtete väljatöötamine riigiteedele</t>
  </si>
  <si>
    <t>Ohutute kiiruste rakendamine riigiteedel</t>
  </si>
  <si>
    <t>Liikluskorraldusvahendite paigutuse ja põhjendatuse ülevaatamine riigiteedel</t>
  </si>
  <si>
    <t>Riigiteedel teekattemärgistuse kasutamise põhimõtete ülevaatamine ja täiendamine</t>
  </si>
  <si>
    <t>1.4.15</t>
  </si>
  <si>
    <t>1.6.10</t>
  </si>
  <si>
    <t>1.6.12</t>
  </si>
  <si>
    <t>1.8 Liiklusjärelevalve</t>
  </si>
  <si>
    <t>1.8.6.1</t>
  </si>
  <si>
    <t>1.8.6.2</t>
  </si>
  <si>
    <t>1.8.7</t>
  </si>
  <si>
    <t>1.8.8</t>
  </si>
  <si>
    <t>1.8.9</t>
  </si>
  <si>
    <t>1.8.11</t>
  </si>
  <si>
    <t>1.8.13</t>
  </si>
  <si>
    <t>1.8.14</t>
  </si>
  <si>
    <t>1.9.1.1</t>
  </si>
  <si>
    <t>1.9 Rehabilitatsioon</t>
  </si>
  <si>
    <t>1.9.1.2</t>
  </si>
  <si>
    <t>1.9.1.3</t>
  </si>
  <si>
    <t>MA, SA Innove</t>
  </si>
  <si>
    <t>Liiklusõnnetuste toimumise kõrge riskiga kohtade, lõikude ja ristmike (LOK) väljaselgitamine ning nende ohutustamine riigiteedel</t>
  </si>
  <si>
    <t>Lubatud piirkiirusest kinnipidamist ja ohutu sõidukiiruse valikut toetav kampaania</t>
  </si>
  <si>
    <t>1.1.2</t>
  </si>
  <si>
    <t>1.1.5</t>
  </si>
  <si>
    <t>1.2.2</t>
  </si>
  <si>
    <t>1.8.10</t>
  </si>
  <si>
    <t>1.8.12</t>
  </si>
  <si>
    <t>1.8.15</t>
  </si>
  <si>
    <t>1.8.16.1</t>
  </si>
  <si>
    <t>1.8.16.2</t>
  </si>
  <si>
    <t>1.8.17.1</t>
  </si>
  <si>
    <t>1.8.17.2</t>
  </si>
  <si>
    <t>1.8.17.3</t>
  </si>
  <si>
    <t>1.8.18.1</t>
  </si>
  <si>
    <t>1.8.18.2</t>
  </si>
  <si>
    <t>1.8.18.3</t>
  </si>
  <si>
    <t>2.7 Intelligentsed transpordisüsteemid</t>
  </si>
  <si>
    <t>2.7.2.1</t>
  </si>
  <si>
    <t>2.7.2.2</t>
  </si>
  <si>
    <t>2.7.2.3</t>
  </si>
  <si>
    <t>4.1.7</t>
  </si>
  <si>
    <t>4.1.8</t>
  </si>
  <si>
    <t>Õiguslike aluste loomine mootorsõidukijuhi erakorralisse ja täiendavasse tervisekontrolli suunamiseks</t>
  </si>
  <si>
    <t>3.2.3</t>
  </si>
  <si>
    <t>Rahastamise allikas</t>
  </si>
  <si>
    <t>Andmeobjekti
nimetus</t>
  </si>
  <si>
    <t xml:space="preserve">Andmeobjekti sisu </t>
  </si>
  <si>
    <t>Seos teiste valdkonna arengukavadega</t>
  </si>
  <si>
    <t>Valdkonna arengukava üldeesmärk</t>
  </si>
  <si>
    <r>
      <t xml:space="preserve">Programmi eesmärk
</t>
    </r>
    <r>
      <rPr>
        <sz val="10"/>
        <color indexed="8"/>
        <rFont val="Calibri"/>
        <family val="2"/>
      </rPr>
      <t>(Arengukava alaeesmärk)</t>
    </r>
  </si>
  <si>
    <t>Programmi eelarve</t>
  </si>
  <si>
    <t>Maksumus kokku</t>
  </si>
  <si>
    <t>Olemasolevad eelarvelised vahendid</t>
  </si>
  <si>
    <t>Lisavajadused</t>
  </si>
  <si>
    <t>Siseministeeriumi valitsemisala olemasolev eelarve</t>
  </si>
  <si>
    <t>Siseministeeriumi valitsemisala lisavajadus</t>
  </si>
  <si>
    <t>Rahandusministeeriumi valitsemisala olemasolev eelarve</t>
  </si>
  <si>
    <t>Justiitsministeeriumi valitsemisala olemasolev eelarve</t>
  </si>
  <si>
    <t>Justiitsministeeriumi valitsemisala lisavajadus</t>
  </si>
  <si>
    <t>sh valitsemisala 4</t>
  </si>
  <si>
    <t>Sotsiaalministeeriumi valitsemisala olemasolev eelarve</t>
  </si>
  <si>
    <t>Sotsiaalministeeriumi valitsemisala lisavajadus</t>
  </si>
  <si>
    <t>sh valitsemisala 5</t>
  </si>
  <si>
    <t>Majandus- ja Kommunikatsiooniministeeriumi valitsemisala olemasolev eelarve</t>
  </si>
  <si>
    <t>Majandus- ja Kommunikatsiooniministeeriumi valitsemisala lisavajadus</t>
  </si>
  <si>
    <t>sh valitsemisala 6</t>
  </si>
  <si>
    <t>Haridus- ja Teadusministeeriumi valitsemisala olemasolev eelarve</t>
  </si>
  <si>
    <t>Haridus- ja Teadusministeeriumi valitsemisala lisavajadus</t>
  </si>
  <si>
    <t>Mõõdik 1</t>
  </si>
  <si>
    <t>Mõõdik 2</t>
  </si>
  <si>
    <t>Mõõdik 3</t>
  </si>
  <si>
    <t>Lisa 1</t>
  </si>
  <si>
    <t>Vabariigi Valitsuse korralduse nr</t>
  </si>
  <si>
    <t>Liiklussurmade ja raskesti vigastatute arvu vähendamine.</t>
  </si>
  <si>
    <t>Kontrolltegevustega on alustatud</t>
  </si>
  <si>
    <t>Rahandusministeeriumi valitsemisala lisavajadus</t>
  </si>
  <si>
    <t>Hukkunud ja raskelt vigastatud kokku</t>
  </si>
  <si>
    <t>Hukkunute arv (kolme aasta keskmisena)</t>
  </si>
  <si>
    <t>Raskelt vigastatute arv (kolme aasta keskmisena)</t>
  </si>
  <si>
    <t>Jätkatakse "Liiklustalgute" läbiviimist</t>
  </si>
  <si>
    <t>Liiklusjärelevalve tööaja arvestuse sisseviimine</t>
  </si>
  <si>
    <t>Liikluses teostatavate joobekontrollide läbiviimine</t>
  </si>
  <si>
    <t>Liiklusohutuse auditeerimine (LOA) kõigile ehitus- ja rekonstrueerimisprojektidele põhiteedel</t>
  </si>
  <si>
    <t>Liiklusohutuse auditeerimine (LOA) kõigile ehitus- ja rekonstrueerimisprojektidele põhi-, tugi- ja kõrvalteedel</t>
  </si>
  <si>
    <t>Tee seisundinõuete riikliku järelevalve objektide valiku põhimõtete väljatöötamine ja järelevalve tõhustamine</t>
  </si>
  <si>
    <t xml:space="preserve">RM, MV, KOV, ELL, EMOL </t>
  </si>
  <si>
    <t>Tallina LV</t>
  </si>
  <si>
    <t xml:space="preserve">MA, KOV, PPA, maakondlik liikluskomisjon </t>
  </si>
  <si>
    <r>
      <t>Jalakäijate ohutuse tõstmine asulavälisel teel sõidutee ületamiseks suurema jalakäijaliiklusega kohtades</t>
    </r>
    <r>
      <rPr>
        <b/>
        <i/>
        <sz val="10"/>
        <color indexed="8"/>
        <rFont val="Arial"/>
        <family val="2"/>
      </rPr>
      <t>(</t>
    </r>
    <r>
      <rPr>
        <i/>
        <sz val="10"/>
        <color indexed="8"/>
        <rFont val="Arial"/>
        <family val="2"/>
      </rPr>
      <t>ühissõidukipeatused, sõidutee ületamiseks kasutatavad kohad, jalgratta- ja jalgtee sõiduteega lõikumise kohad, teel jalakäija pikisuunalist liikumist nõudvad kohad)</t>
    </r>
  </si>
  <si>
    <t>Tegevused puuduvad</t>
  </si>
  <si>
    <t>Uuringu "Automaatse statsionaarse liiklusjärelevalvesüsteemi mõju liiklusohutusele" läbiviimine</t>
  </si>
  <si>
    <t>Tegevust rahastatakse MA tegevuskuludes</t>
  </si>
  <si>
    <r>
      <t>MKM/</t>
    </r>
    <r>
      <rPr>
        <b/>
        <i/>
        <sz val="9"/>
        <color indexed="8"/>
        <rFont val="Arial"/>
        <family val="2"/>
      </rPr>
      <t>MA</t>
    </r>
  </si>
  <si>
    <t>MA, Tartu LV</t>
  </si>
  <si>
    <t>MA, Narva LV</t>
  </si>
  <si>
    <t xml:space="preserve">MA, Pärnu LV, </t>
  </si>
  <si>
    <r>
      <rPr>
        <i/>
        <sz val="9"/>
        <color indexed="8"/>
        <rFont val="Arial"/>
        <family val="2"/>
      </rPr>
      <t>MKM/</t>
    </r>
    <r>
      <rPr>
        <b/>
        <i/>
        <sz val="9"/>
        <color indexed="8"/>
        <rFont val="Arial"/>
        <family val="2"/>
      </rPr>
      <t>MA</t>
    </r>
  </si>
  <si>
    <r>
      <rPr>
        <i/>
        <sz val="9"/>
        <color indexed="8"/>
        <rFont val="Arial"/>
        <family val="2"/>
      </rPr>
      <t>SiM/</t>
    </r>
    <r>
      <rPr>
        <b/>
        <i/>
        <sz val="9"/>
        <color indexed="8"/>
        <rFont val="Arial"/>
        <family val="2"/>
      </rPr>
      <t>PPA</t>
    </r>
  </si>
  <si>
    <r>
      <rPr>
        <i/>
        <sz val="9"/>
        <color indexed="8"/>
        <rFont val="Arial"/>
        <family val="2"/>
      </rPr>
      <t>MKM</t>
    </r>
    <r>
      <rPr>
        <b/>
        <i/>
        <sz val="9"/>
        <color indexed="8"/>
        <rFont val="Arial"/>
        <family val="2"/>
      </rPr>
      <t>/MA</t>
    </r>
  </si>
  <si>
    <r>
      <rPr>
        <i/>
        <sz val="9"/>
        <color indexed="8"/>
        <rFont val="Arial"/>
        <family val="2"/>
      </rPr>
      <t>SiM/</t>
    </r>
    <r>
      <rPr>
        <b/>
        <i/>
        <sz val="9"/>
        <color indexed="8"/>
        <rFont val="Arial"/>
        <family val="2"/>
      </rPr>
      <t>PA</t>
    </r>
  </si>
  <si>
    <r>
      <rPr>
        <i/>
        <sz val="10"/>
        <color indexed="8"/>
        <rFont val="Arial"/>
        <family val="2"/>
      </rPr>
      <t>MKM/</t>
    </r>
    <r>
      <rPr>
        <b/>
        <i/>
        <sz val="10"/>
        <color indexed="8"/>
        <rFont val="Arial"/>
        <family val="2"/>
      </rPr>
      <t>MA</t>
    </r>
  </si>
  <si>
    <r>
      <rPr>
        <i/>
        <sz val="9"/>
        <color indexed="8"/>
        <rFont val="Arial"/>
        <family val="2"/>
      </rPr>
      <t>SiM/</t>
    </r>
    <r>
      <rPr>
        <b/>
        <i/>
        <sz val="9"/>
        <color indexed="8"/>
        <rFont val="Arial"/>
        <family val="2"/>
      </rPr>
      <t xml:space="preserve">PA </t>
    </r>
  </si>
  <si>
    <r>
      <rPr>
        <i/>
        <sz val="9"/>
        <color indexed="8"/>
        <rFont val="Arial"/>
        <family val="2"/>
      </rPr>
      <t>MKM/</t>
    </r>
    <r>
      <rPr>
        <b/>
        <i/>
        <sz val="9"/>
        <color indexed="8"/>
        <rFont val="Arial"/>
        <family val="2"/>
      </rPr>
      <t>MA</t>
    </r>
  </si>
  <si>
    <r>
      <rPr>
        <i/>
        <sz val="9"/>
        <color indexed="8"/>
        <rFont val="Arial"/>
        <family val="2"/>
      </rPr>
      <t>MKM/</t>
    </r>
    <r>
      <rPr>
        <b/>
        <i/>
        <sz val="9"/>
        <color indexed="8"/>
        <rFont val="Arial"/>
        <family val="2"/>
      </rPr>
      <t>TJA</t>
    </r>
  </si>
  <si>
    <r>
      <rPr>
        <i/>
        <sz val="9"/>
        <color indexed="8"/>
        <rFont val="Arial"/>
        <family val="2"/>
      </rPr>
      <t>MKM/</t>
    </r>
    <r>
      <rPr>
        <b/>
        <i/>
        <sz val="9"/>
        <color indexed="8"/>
        <rFont val="Arial"/>
        <family val="2"/>
      </rPr>
      <t>TJA</t>
    </r>
  </si>
  <si>
    <r>
      <rPr>
        <i/>
        <sz val="9"/>
        <color indexed="8"/>
        <rFont val="Calibri"/>
        <family val="2"/>
      </rPr>
      <t>MKM/</t>
    </r>
    <r>
      <rPr>
        <b/>
        <i/>
        <sz val="9"/>
        <color indexed="8"/>
        <rFont val="Calibri"/>
        <family val="2"/>
      </rPr>
      <t>MA</t>
    </r>
  </si>
  <si>
    <r>
      <rPr>
        <i/>
        <sz val="9"/>
        <color indexed="8"/>
        <rFont val="Arial"/>
        <family val="2"/>
      </rPr>
      <t>SiM/</t>
    </r>
    <r>
      <rPr>
        <b/>
        <i/>
        <sz val="9"/>
        <color indexed="8"/>
        <rFont val="Arial"/>
        <family val="2"/>
      </rPr>
      <t>SMIT</t>
    </r>
  </si>
  <si>
    <t xml:space="preserve">Vabariigi Valitsuse korraldus nr </t>
  </si>
  <si>
    <t>Teeomanik (MA, KOV)</t>
  </si>
  <si>
    <r>
      <t>KOV/</t>
    </r>
    <r>
      <rPr>
        <i/>
        <sz val="9"/>
        <rFont val="Arial"/>
        <family val="2"/>
      </rPr>
      <t>EAS</t>
    </r>
  </si>
  <si>
    <r>
      <t>KOV/</t>
    </r>
    <r>
      <rPr>
        <i/>
        <sz val="9"/>
        <rFont val="Arial"/>
        <family val="2"/>
      </rPr>
      <t>KIK</t>
    </r>
  </si>
  <si>
    <t xml:space="preserve">Jalgrattaga liiklemise vajadusele vastava ja ohutust tagava taristu planeerimine riigiteedel sidusa jalgrattateede võrgustiku rajamiseks </t>
  </si>
  <si>
    <t>Ohutusraamatu kinkimine kõigile 1. klassi astujatele ning esimese ohutustunni läbiviimine</t>
  </si>
  <si>
    <r>
      <rPr>
        <i/>
        <sz val="9"/>
        <rFont val="Arial"/>
        <family val="2"/>
      </rPr>
      <t>MKM/</t>
    </r>
    <r>
      <rPr>
        <b/>
        <i/>
        <sz val="9"/>
        <rFont val="Arial"/>
        <family val="2"/>
      </rPr>
      <t>MA</t>
    </r>
  </si>
  <si>
    <t>Põhimõtteid kehtestatud ei ole</t>
  </si>
  <si>
    <t>Avaliku liiniveo hangete hindamiskriteeriumites alkoluku ja turvavööde olemasoluga arvestamine</t>
  </si>
  <si>
    <t>MA, RM, PPA, KOV</t>
  </si>
  <si>
    <t xml:space="preserve">Otstarbekate lahenduste, mille mõju oleks püsiv ja pikaajaline, väljatöötamine riigiteede kaitsevööndis olevatel kinnistutel külgnähtavuse tagamiseks </t>
  </si>
  <si>
    <t>3.3.3</t>
  </si>
  <si>
    <t>HTM</t>
  </si>
  <si>
    <t>HTM, KOV</t>
  </si>
  <si>
    <t>KOV, PPA, HTM</t>
  </si>
  <si>
    <t>HTM, PPA</t>
  </si>
  <si>
    <t>SoM, MKM</t>
  </si>
  <si>
    <t>SoM</t>
  </si>
  <si>
    <r>
      <rPr>
        <i/>
        <sz val="9"/>
        <color indexed="8"/>
        <rFont val="Arial"/>
        <family val="2"/>
      </rPr>
      <t>SoM/</t>
    </r>
    <r>
      <rPr>
        <b/>
        <i/>
        <sz val="9"/>
        <color indexed="8"/>
        <rFont val="Arial"/>
        <family val="2"/>
      </rPr>
      <t>TI</t>
    </r>
  </si>
  <si>
    <t>Algtase 2015</t>
  </si>
  <si>
    <t>Viidi läbi uuringu "Lubatud suurima sõidukiiruse diferentseerimine Eesti asulavälistel teedel" II etapp</t>
  </si>
  <si>
    <t>1.1.4.1</t>
  </si>
  <si>
    <t>1.1.4.2</t>
  </si>
  <si>
    <r>
      <rPr>
        <i/>
        <sz val="9"/>
        <color indexed="8"/>
        <rFont val="Arial"/>
        <family val="2"/>
      </rPr>
      <t>MKM/</t>
    </r>
    <r>
      <rPr>
        <b/>
        <i/>
        <sz val="9"/>
        <color indexed="8"/>
        <rFont val="Arial"/>
        <family val="2"/>
      </rPr>
      <t>MA</t>
    </r>
  </si>
  <si>
    <t>39 kaamerat ja 58 kabiini</t>
  </si>
  <si>
    <t>Sõiduki ja selle varuosade turujärelevalve korraldamine</t>
  </si>
  <si>
    <t>Turujärelevalve süsteem puudub</t>
  </si>
  <si>
    <t>2+1 sõiduradadega maanteede projekteerimise juhendi koostamine</t>
  </si>
  <si>
    <t>Ulukiõnnetuste koondumiskohtade tehniline analüüs ja eluslooduse säästmisele suunatud tegevuste väljatöötamine</t>
  </si>
  <si>
    <t>Liiklusjärelevalve tõhustamine Põhja prefektuuris</t>
  </si>
  <si>
    <t>Osales 40% põhikooli 9. klassi õpilastest</t>
  </si>
  <si>
    <t>3.1.1.1</t>
  </si>
  <si>
    <t>3.1.1.2</t>
  </si>
  <si>
    <r>
      <rPr>
        <i/>
        <sz val="9"/>
        <color indexed="8"/>
        <rFont val="Arial"/>
        <family val="2"/>
      </rPr>
      <t>MKM</t>
    </r>
    <r>
      <rPr>
        <b/>
        <i/>
        <sz val="9"/>
        <color indexed="8"/>
        <rFont val="Arial"/>
        <family val="2"/>
      </rPr>
      <t>/MA</t>
    </r>
  </si>
  <si>
    <t>2.1.4</t>
  </si>
  <si>
    <r>
      <rPr>
        <i/>
        <sz val="9"/>
        <color indexed="8"/>
        <rFont val="Arial"/>
        <family val="2"/>
      </rPr>
      <t>MKM</t>
    </r>
    <r>
      <rPr>
        <b/>
        <i/>
        <sz val="9"/>
        <color indexed="8"/>
        <rFont val="Arial"/>
        <family val="2"/>
      </rPr>
      <t>/MA</t>
    </r>
  </si>
  <si>
    <t xml:space="preserve">Tee talviste seisundinõuete võimalikust karmistamisest avalduva mõju hindamine </t>
  </si>
  <si>
    <t>MKM/MA</t>
  </si>
  <si>
    <t>Infovahetus toimub</t>
  </si>
  <si>
    <r>
      <rPr>
        <i/>
        <sz val="9"/>
        <color indexed="8"/>
        <rFont val="Arial"/>
        <family val="2"/>
      </rPr>
      <t>SIM/</t>
    </r>
    <r>
      <rPr>
        <b/>
        <i/>
        <sz val="9"/>
        <color indexed="8"/>
        <rFont val="Arial"/>
        <family val="2"/>
      </rPr>
      <t>PPA</t>
    </r>
  </si>
  <si>
    <t>MA, PPA</t>
  </si>
  <si>
    <t>MKM/KOV</t>
  </si>
  <si>
    <t>Statsionaarsete kiiruskaamerate paigaldamine ohtlikele riigitee lõikudele</t>
  </si>
  <si>
    <t>MA/Tallinna LV</t>
  </si>
  <si>
    <t>Liiklusohutusprogrammi 2016–2025 elluviimiskava aastateks 2016–2019</t>
  </si>
  <si>
    <t>„Transpordi arengukava 2014–2020“ üldeesmärk: Eesti transpordisüsteem võimaldab inimeste ja kaupade liikumist kättesaadaval, mugaval, kiirel, ohutul ja kestval moel.</t>
  </si>
  <si>
    <t>Jalakäijaliikluseks kasutatava taristu talvise hoolduse täiendavate nõuete kehtestamiseks otstarbekuse analüüs ja määruse "Tee seisundinõuded" täiendamisega kaasneva mõju hindamine</t>
  </si>
  <si>
    <t xml:space="preserve">Määruse "Tee seisundinõuded" täiendamine vastavalt jalakäijaliikluseks kasutatava taristu talvise hoolduse nõuete kehtestamise otstarbekuse analüüsi ja kaasnevate mõjude hindamise alusel väljatöötatud lahenduste rakendamiseks </t>
  </si>
  <si>
    <t>Uuringu "Jalg- ja jalgrattateede lõikumised omavahel ning sõiduteega" läbiviimine</t>
  </si>
  <si>
    <t xml:space="preserve">Liiklusaabitsa kinkimine kõigile 1. klassi astujatele </t>
  </si>
  <si>
    <t>Ohutuspäevadel ja avalikel üritustel liiklusohutusalase teavitustöö korraldamine ja läbiviimine</t>
  </si>
  <si>
    <t>Tõendusliku narkomeetri prototüübi loomine ja kasutamisvõimaluste analüüs</t>
  </si>
  <si>
    <t xml:space="preserve">Narkootilise aine tarvitamist tuvastavate narkoanalüsaatorite hankimine ja kasutuselevõtmine </t>
  </si>
  <si>
    <t>Harju, Rapla, Pärnu, Järva, Jõgeva, Tartu ja Ida-Viru maakonnas koostatud ning kehtestatud põhiteede nr 1, 2 ja 4 trassikoridoride asukoha määramiseks koostatud teemaplaneeringute liiklusohutusele avalduva mõju hindamine</t>
  </si>
  <si>
    <t>Välisriikide suvise haardeteguri normatiivide ja kehtestamise otstarbekuse analüüs</t>
  </si>
  <si>
    <t>Uudsete liikluskorralduslahenduste kasutuselevõtmise vajaduse ja mõju väljaselgitamine</t>
  </si>
  <si>
    <t>Täiendavaid ametikohti ei ole taotletud</t>
  </si>
  <si>
    <t>Tervikliku liikluskorraldamise nõudeid puudutava kontseptsiooni koostamine ja mõjude hindamine</t>
  </si>
  <si>
    <t>Erinevaid transpordiliike kombineeriva reisiplaneerija arendamine</t>
  </si>
  <si>
    <t>Tegevust rahastatakse Teehoiukava raames.</t>
  </si>
  <si>
    <t>Liiklusohutusprogrammi elluviimiskava aastateks 2016–2019</t>
  </si>
  <si>
    <t>Üleeuroopalisse TEN-T võrku kuuluvatel teedel kergliikluse riste (tunnel/ viadukt) koos ühendustega kavandamine ja rajamine vastavalt teehoiukavale</t>
  </si>
  <si>
    <t>Liiklusohtlikesse kohtadesse kergliiklusteede kavandamine ja rajamine (KOV-i teed)</t>
  </si>
  <si>
    <r>
      <t>1.2</t>
    </r>
    <r>
      <rPr>
        <b/>
        <sz val="7"/>
        <color indexed="8"/>
        <rFont val="Times New Roman"/>
        <family val="1"/>
      </rPr>
      <t xml:space="preserve">  </t>
    </r>
    <r>
      <rPr>
        <b/>
        <sz val="9"/>
        <color indexed="8"/>
        <rFont val="Arial"/>
        <family val="2"/>
      </rPr>
      <t>Jalgratturi ohutus</t>
    </r>
  </si>
  <si>
    <r>
      <t>1.1</t>
    </r>
    <r>
      <rPr>
        <b/>
        <sz val="7"/>
        <color indexed="8"/>
        <rFont val="Times New Roman"/>
        <family val="1"/>
      </rPr>
      <t xml:space="preserve">  </t>
    </r>
    <r>
      <rPr>
        <b/>
        <sz val="9"/>
        <color indexed="8"/>
        <rFont val="Arial"/>
        <family val="2"/>
      </rPr>
      <t>Jalakäija ohutus</t>
    </r>
  </si>
  <si>
    <t>Jalgrattaga liiklemise vajadusele vastava ja ohutust tagava taristu planeerimine ja väljaarendamine KOV-i teedel</t>
  </si>
  <si>
    <t>1.3 Eakas liikleja</t>
  </si>
  <si>
    <t>Eakale jalakäijale suunatud teavitustöö fookusega suurlinnadele (Tallinn, Tartu, Pärnu, Narva) ja eakale jalgratturile suunatud teavitustöö fookusega maapiirkonnale</t>
  </si>
  <si>
    <t>Kordusuuringu "Eakad liikluses" läbiviimine</t>
  </si>
  <si>
    <t>Läbiva teema "Tervis ja ohutus" hindamisvahendite koostamine liiklusohutusalase pädevuse hindamiseks III kooliastmes</t>
  </si>
  <si>
    <t>Läbiva teema "Tervis ja ohutus" hindamisvahendite analüüs liiklusohutusalase pädevuse hindamiseks III kooliastmes</t>
  </si>
  <si>
    <t>Tasuta jalgrattakoolitus 10 aasta vanustele lastele</t>
  </si>
  <si>
    <t>Põhikooli III ja IV kooliastmesse noortele riskikäitumise ennetamiseks sekkumisprogrammide väljatöötamine ja tellimine</t>
  </si>
  <si>
    <t>Riskikäitumise ennetamiseks programmide läbiviimine põhikooli 9. klassi õpilastele</t>
  </si>
  <si>
    <t>Lasteaedadele mõeldud raudteeohutusalase materjali väljatöötamine</t>
  </si>
  <si>
    <t>Põhikooli kõikide kooliastmete õppeprotsesside kirjeldustesse läbiva teema "Tervis ja ohutus" raames liikluskasvatuse ja -ohutuse käsitlemise võimaluste lisamine</t>
  </si>
  <si>
    <t>Kombineeritud õppe rakendamisega juhi koolitussüsteemis kaasnevate mõjude analüüs ja rakendamisettepanekute väljatöötamine ning ajakohastamine</t>
  </si>
  <si>
    <t xml:space="preserve">Järelevalvevõimekuse tõstmine (autokoolide õppeprotsessi jälgimine ja eksamineerijate tegevuse seire) </t>
  </si>
  <si>
    <t>Tulekustuti kasutamise teoreetilise loengu ja kasutamise praktilise harjutuse läbiviimine</t>
  </si>
  <si>
    <t>Joobetunnustega ja alkoholi mõju all sõiduki juhtimise vähendamist toetav kampaania</t>
  </si>
  <si>
    <t>Lokaalsed sotsiaalkampaaniad liikluskäitumise probleemteemadel</t>
  </si>
  <si>
    <t>Küsitlusuuringu läbiviimine, kuidas liiklejad erinevaid karistuslikke meetmeid tajuvad ning kuivõrd need mõjutavad tegelikku liikluskäitumist (nt hoiatamine vs. trahvimine, karistamise asemel ohtude selgitamine jm), hindamaks inimeste tegelikult kogetut</t>
  </si>
  <si>
    <t>Päästeameti läbiviidavate eluruumi valdaja nõustamiste käigus jagatakse vähekindlustatud elanikele helkureid</t>
  </si>
  <si>
    <t>Vene- ja ingliskeelsete liiklusohutusalaste infovoldikute ettevalmistamine ja kättesaadavaks tegemine piiripunktides ja riigiasutustes, kus on esmane kokkupuutekoht uusimmigrantidega</t>
  </si>
  <si>
    <t>1.7 Juhi tervis</t>
  </si>
  <si>
    <t>Liikleja teadlikkuse tõstmine sõiduki juhtimise tingimustest ning ohtlikkusest juhtimisvõimekust mõjutavate terviseprobleemide ja väsimuse korral</t>
  </si>
  <si>
    <t>Vajaduspõhine juhtimisvõimekuse hindamine (vaimne ja füüsiline võimekus) tulenevalt liikluskäitumisest, trauma järgselt, terviseprobleemide puhul, eakatel</t>
  </si>
  <si>
    <t>Alkoholisõltuvuse ravisüsteemi arendamine ja sõltuvusravi osutamine, sh joobes juhtimiselt tabatud juhtide hulgast tuvastatud sõltlastele ravi osutamine</t>
  </si>
  <si>
    <t>Statsionaarsete maismaa piiripunktide liiklusjärelevalve tehnilise võimekuse suurendamine</t>
  </si>
  <si>
    <t>Liiklusjärelevalve mõju hindamine liiklusohutusele ja järelevalvemeetodite parima praktika kirjeldamine</t>
  </si>
  <si>
    <t>Automaatse statsionaarse järelevalve rakendamine KOV-i teedel</t>
  </si>
  <si>
    <t>KOV-i teedele paigaldatavate automaatsete statsionaarsete liiklusjärelevalvesüsteemide rahastamise põhimõtete väljatöötamine</t>
  </si>
  <si>
    <t>Automaatse sõiduki tehnoülevaatuse kehtivust kontrollida võimaldava elektroonilise järelevalvesüsteemi loomine ja töölerakendamine</t>
  </si>
  <si>
    <t>Automaatse sõiduki liikluskindlustuse kehtivust kontrollida võimaldava elektroonilise järelevalvesüsteemi loomine ja töölerakendamine</t>
  </si>
  <si>
    <t>Automaatse statsionaarse kiirusmõõtesüsteemi hankimine ja paigaldamine Tallinnasse</t>
  </si>
  <si>
    <t>Mobiilse kiirusmõõtesüsteemi hankimine</t>
  </si>
  <si>
    <t xml:space="preserve">Analüüs järelkoolituse laiendamise võimalustest </t>
  </si>
  <si>
    <t>Järelkoolituse laiendamine alkoholi mõju all mootorsõidukit juhtinule</t>
  </si>
  <si>
    <t>Jätkatakse pilootprojekti alkoholi mõju all tabatud juhi suunamiseks liikluspsühholoogi läbiviidavasse nõustamisprogrammi</t>
  </si>
  <si>
    <t>Liiklusohutusele avalduva mõju hindamine maakonna, üld- ja eriplaneeringute puhul juhtudel, kui need käsitlevad transpordivõrgustike kavandamist või planeeringutega kavandatav tegevus avaldab mõju olemasolevale transpordivõrgule ja liiklusvoogude olulisele muutusele võrgul</t>
  </si>
  <si>
    <t>Analüüs "Tingimuste analüüs ja kirjeldamine, mis eeldavad asulavälise bussipeatuse üleviimist väiksema liiklusintensiivsusega teele"</t>
  </si>
  <si>
    <t>Liiklusohutuse auditeerimine (LOA) kõigile ehitus- ja rekonstrueerimisprojektidele põhi- ja tugiteedel</t>
  </si>
  <si>
    <t>Liiklusõnnetuste toimumise kõrge riskiga kohtade, lõikude ja ristmike (LOK) väljaselgitamine ning nende ohutustamine Tallinna tänavavõrgustikus</t>
  </si>
  <si>
    <t>Liiklusõnnetuste toimumise kõrge riskiga kohtade, lõikude ja ristmike (LOK) väljaselgitamine ning nende ohutustamine Tartu tänavavõrgustikus</t>
  </si>
  <si>
    <t>Liiklusõnnetuste toimumise kõrge riskiga kohtade, lõikude ja ristmike (LOK) väljaselgitamine ning nende ohutustamine Pärnu tänavavõrgustikus</t>
  </si>
  <si>
    <t>Rakendusjuhise "Ohutumad ja takistuseta riigimaanteede ääred" koostamine</t>
  </si>
  <si>
    <t>Külgpiirde paigaldamine teelt väljasõitmise ning ühesõidukiõnnetuste vältimiseks üleeuroopalisse TEN-T-võrku kuuluvatele teedele</t>
  </si>
  <si>
    <t>Keskpiirde paigaldamine vastassuunda kaldumise ja laupkokkupõrgete vältimiseks üleeuroopalisse TEN-T-võrku kuuluvatele teedele</t>
  </si>
  <si>
    <t>Metsloomade teelepääsemise tõkestamise abinõude väljaehitamine üleeuroopalisse TEN-T-võrku kuuluvatele teedele</t>
  </si>
  <si>
    <r>
      <t xml:space="preserve">Vastavalt analüüsile suvise haardeteguri kehtestamine Eestis </t>
    </r>
    <r>
      <rPr>
        <i/>
        <sz val="10"/>
        <rFont val="Arial"/>
        <family val="2"/>
      </rPr>
      <t xml:space="preserve">rajatavatele </t>
    </r>
    <r>
      <rPr>
        <i/>
        <sz val="10"/>
        <color indexed="8"/>
        <rFont val="Arial"/>
        <family val="2"/>
      </rPr>
      <t>maanteedele</t>
    </r>
  </si>
  <si>
    <t>Analüüsi läbiviimine raudteeülesõidu ja ülekäigukohtade ohutuse parandamiseks uute tehniliste lahenduste väljaselgitamiseks ja kasutamise otstarbekuse hindamiseks</t>
  </si>
  <si>
    <t>Uuringu "Linnades ja asulates kehtivate kiirusrežiimide analüüs" II etapi "Sõidukiiruse analüüs Tallinnas lähtuvalt kehtestatud kiirusepiirangutest" läbiviimine</t>
  </si>
  <si>
    <t>Uuringu "Linnades ja asulates kehtivate kiirusrežiimide analüüs" III etapi "Sõidukiiruse analüüs teistes linnades (Tartu, Pärnu, Narva) lähtuvalt kehtestatud kiirusepiirangutest" läbiviimine</t>
  </si>
  <si>
    <t>Uuringu "Linnades ja asulates kehtivate kiirusrežiimide analüüs" I etapi "Asulakiiruse määramise parim praktika teiste riikide näitel" läbiviimine</t>
  </si>
  <si>
    <t>Kiiruse muutuste monitoorimise metoodika ja toimiva süsteemi loomine</t>
  </si>
  <si>
    <t>Muudetavate kiirusepiirangutega teelõikude rajamine</t>
  </si>
  <si>
    <t>Üleeuroopalise eCall-süsteemi vahendusel laekunud hädaabiteadetele vastamise IKT-lahenduse väljatöötamine</t>
  </si>
  <si>
    <t>Tehnilise valmisoleku loomine eCall-teadete vahendamiseks</t>
  </si>
  <si>
    <t>Üleeuroopalise eCall-hädaabiteadete menetlemise uue IKT-lahenduse kasutuselevõtmine häirekeskuses</t>
  </si>
  <si>
    <t>MIK-tarkvara jätkuarendused operatiivse andmeside tagamiseks</t>
  </si>
  <si>
    <t>3. Ohutu sõiduk</t>
  </si>
  <si>
    <t>Euro NCAP-veebirakenduse eestikeelse versiooni loomise kulude hindamine</t>
  </si>
  <si>
    <t xml:space="preserve">Ülevaate ja soovituste andmine kaasaegsetest juhiabiseadmetest, mida on võimalik lisada kasutuses sõidukitele </t>
  </si>
  <si>
    <t>Analüüsitakse M3-, N2- ja N3-kategooria sõidukitele veoteljel talverehvi nõude kehtestamise vajadust</t>
  </si>
  <si>
    <t>Analüüsitakse M3-, N2- ja N3-kategooria mootorsõidukitel rehvi turvisemustri jääksügavuse miinimumnõude tõstmise otstarbekust</t>
  </si>
  <si>
    <t>Sõidukite kontrolliks vajalike kontrollplatside loomine üleeuroopalisse TEN-T-võrku kuuluvatele teedele vastavalt teehoiukavale</t>
  </si>
  <si>
    <t xml:space="preserve">Alkoluku kasutuselevõtu propageerimine elukutselist juhti nõudva sõiduki puhul
</t>
  </si>
  <si>
    <t>Kontrollitavate veondusettevõtete aastase mahu määratlemine ja järelevalve</t>
  </si>
  <si>
    <t>Riskipõhine lähenemine töö- ja puhkeaja nõuete rikkumisega seotud ettevõtete profileerimisele ja kontrollide läbiviimisele</t>
  </si>
  <si>
    <t>Politsei- ja Piirivalveameti tuvastatud töö- ja puhkeaja nõuete rikkumise info/väärteoteate edastamine Tööinspektsioonile</t>
  </si>
  <si>
    <t>Väsimusseisundi (töö- ja puhkeaja normide eiramise) kontrollimine liikluses</t>
  </si>
  <si>
    <t>Määruse "Alarmsõidukijuhi koolituse eeskiri, koolituskursuse õppekava, autojuhi kutseoskusnõuded ja koolitustunnistuse vorm" ajakohastamine</t>
  </si>
  <si>
    <t>Uuring "KOV-i liiklusohutusalaste tegevuste kaardistamine ja nende kajastamine LOP-i elluviimiskavas"</t>
  </si>
  <si>
    <t>Analüüsitakse Maanteeameti infotelefoni 1510 üleviimise otstarbekust häirekeskuse infotöötluskeskkonda</t>
  </si>
  <si>
    <t>Igal tegevusel on vähemalt kolmekohaline unikaalne numeratsioon kujul a.b.c.d. Selgitus: a – valdkond, b – meede, c – tegevus/projekt, d – tegevus/projekti etapp või vastutaja/rahastamise allikas</t>
  </si>
  <si>
    <t>AL – Autoettevõtete Liit</t>
  </si>
  <si>
    <t>AMTEL – Autode Müügi- ja Teenindusettevõtete Eesti Liit</t>
  </si>
  <si>
    <t>EAS – Ettevõtluse Arendamise Sihtasutus</t>
  </si>
  <si>
    <t>ELL – Eesti Linnade Liit</t>
  </si>
  <si>
    <t>EMOL – Maaomavalitsuste Liit</t>
  </si>
  <si>
    <t>JuM – Justiitsministeerium</t>
  </si>
  <si>
    <t>HTM – Haridus- ja Teadusministeerium</t>
  </si>
  <si>
    <t>HäK – Häirekeskus</t>
  </si>
  <si>
    <t>KiK – Keskkonnainvesteeringute Keskus</t>
  </si>
  <si>
    <t>LKF – Liikluskindlustuse Fond</t>
  </si>
  <si>
    <t>KOV – kohalik(ud) omavalitsus(ed)</t>
  </si>
  <si>
    <t>LV – linnavalitsus</t>
  </si>
  <si>
    <t>MKM – Majandus- ja Kommunikatsiooniministeerium</t>
  </si>
  <si>
    <t>MA – Maanteeamet</t>
  </si>
  <si>
    <t>MV – Maavalitsus(ed)</t>
  </si>
  <si>
    <t>OLE – Operation Lifesaver Estonia</t>
  </si>
  <si>
    <t>PPA – Politsei - ja Piirivalveamet</t>
  </si>
  <si>
    <t>RM – Rahandusministeerium</t>
  </si>
  <si>
    <t>SiM – Siseministeerium</t>
  </si>
  <si>
    <t>SoM – Sotsiaalministeerium</t>
  </si>
  <si>
    <t>SMIT – Siseministeeriumi Infotehnoloogia- ja Arenduskeskus</t>
  </si>
  <si>
    <t>TA – Terviseamet</t>
  </si>
  <si>
    <t>TAI – Tervise Arengu Instituut</t>
  </si>
  <si>
    <t>TI – Tööinspektsioon</t>
  </si>
  <si>
    <t>TJA – Tehnilise Järelevalve Amet</t>
  </si>
  <si>
    <t>Vähenenud on 3 aasta keskmine liiklussurmade arv</t>
  </si>
  <si>
    <t>Liiklusõnnetuses surma ja raskesti vigastada saanud jalakäijate arv on vähenenud</t>
  </si>
  <si>
    <t>Igale konkreetsele kohale valitakse välja liiklusohutuse seisukohast sobivaim lahendus</t>
  </si>
  <si>
    <t>Vähenevad jalakäija osalusel toimuvad liiklusõnnetused jalakäijaliikluseks sobiva ja ohutu liikluskeskkonna kujundamise abil</t>
  </si>
  <si>
    <t>Sõidukiirusest tingitud liiklusõnnetuse ja tagajärje raskusastme vähenemine</t>
  </si>
  <si>
    <t>Jalakäijaliikluse ohutustamiseks planeeritava tee seisunditasemete muutmise otstarbekus ja kaasnev mõju on hinnatud</t>
  </si>
  <si>
    <t>Jalakäijaliikluse ohutustamiseks planeeritava tee seisunditasemete muutmise otstarbekuse analüüsis ja kaasnevate mõjude hindamisel väljatöötatud lahendused on määruses rakendatud</t>
  </si>
  <si>
    <r>
      <t>Vähenevad jalakäija osalusel toimuvad liiklusõnnetused KOV-i</t>
    </r>
    <r>
      <rPr>
        <i/>
        <sz val="10"/>
        <rFont val="Arial"/>
        <family val="2"/>
      </rPr>
      <t xml:space="preserve"> asulavälistel teedel</t>
    </r>
  </si>
  <si>
    <t>Kergliiklusteede risted on rajatud, jalakäijale ja jalgratturile on loodud ohutum keskkond</t>
  </si>
  <si>
    <t>Kergliiklusteed on rajatud, jalakäijale ja jalgratturile on loodud ohutum keskkond</t>
  </si>
  <si>
    <t>Jalakäija ja jalgratturi osalusel toimuvad liiklusõnnetused vähenevad</t>
  </si>
  <si>
    <t>Jalgratturi osalusel toimuvate liiklusõnnetuste osakaal ei suurene</t>
  </si>
  <si>
    <t>Uuring on läbi viidud. Jätkatakse jalgratta ja ohutusvarustuse kasutamise iga-aastast monitoorimist</t>
  </si>
  <si>
    <t>Koolitused ja teabepäevad on läbi viidud, jalgrattur oskab ohtusid teadvustada</t>
  </si>
  <si>
    <t>Liiklusjärelevalve käigus juhitakse tähelepanu märgatavust parandava varustuse eelistele</t>
  </si>
  <si>
    <t>Uuring on läbi viidud, koostatud on soovitused jalg- ja jalgrattateede ohutustamiseks ja liikluse korraldamiseks</t>
  </si>
  <si>
    <t>Liiklusõnnetustes hukkunud ja raskesti vigastada saanud ning eaka liikleja põhjustatud liiklusõnnetuste arv on vähenenud</t>
  </si>
  <si>
    <t>Informeeritute protsent sihtrühmast (suurlinnas/maapiirkonnas)</t>
  </si>
  <si>
    <t>Eakale mootorsõidukijuhile suunatud täiendkoolitus/sekkumine</t>
  </si>
  <si>
    <t>Koolitusel/sekkumisel osalenute arv</t>
  </si>
  <si>
    <t>Veebipõhised hindamisvahendid on koostatud, analüüsitud ja kasutamiseks valmis</t>
  </si>
  <si>
    <t xml:space="preserve">Veebipõhised hindamisvahendid on analüüsitud ja kasutamiseks valmis
</t>
  </si>
  <si>
    <t>Kaardirakendus on täiendatud ja uuendatud ning kättesaadav</t>
  </si>
  <si>
    <t>Tellimiskeskkonnas on tagatud kaasajastatud õppematerjalide olemasolu, uued õppematerjalid III kooliastmele on välja töötatud ja kättesaadav</t>
  </si>
  <si>
    <t>E-õppekeskkond on arendatud ja täiendatud vastavalt vajadusele</t>
  </si>
  <si>
    <t>Uuring on läbi viidud, tulemusi on varasemate uuringutega võrreldud ja kättesaadavaks tehtud</t>
  </si>
  <si>
    <t>Aastaks 2019 on koolituse läbinud 85% lasteaedadest ja 35% üldhariduskoolidest</t>
  </si>
  <si>
    <t>Materjal on välja töötatud ja kättesaadav</t>
  </si>
  <si>
    <t>Lastele, noortele ja täiskasvanutele mõeldud liikluskasvatuse õppematerjali tõlkimine vene ja inglise keelde</t>
  </si>
  <si>
    <t>Materjal on tõlgitud ja kättesaadav</t>
  </si>
  <si>
    <t>Õppeprotsesside kirjeldustesse (8 ainevaldkonda, 18 õppeainet) on lisatud liikluskasvatuse ja -ohutuse käsitlemise võimalused</t>
  </si>
  <si>
    <t>Juhi ettevalmistamine ohutuks liiklemiseks on paranenud</t>
  </si>
  <si>
    <r>
      <t xml:space="preserve">Mootorsõidukijuhi ettevalmistamist ja eksamineerimist käsitlevate nõuete </t>
    </r>
    <r>
      <rPr>
        <i/>
        <sz val="10"/>
        <rFont val="Arial"/>
        <family val="2"/>
      </rPr>
      <t xml:space="preserve">analüüs ja muudatustega kaasnevate mõjude hindamine ning analüüsi ja mõjude hindamise tulemusena väljatöötatud ettepanekute nõuetekohane </t>
    </r>
    <r>
      <rPr>
        <i/>
        <sz val="10"/>
        <color indexed="8"/>
        <rFont val="Arial"/>
        <family val="2"/>
      </rPr>
      <t>ajakohastamine</t>
    </r>
  </si>
  <si>
    <t>Mootorsõidukijuhi ettevalmistamist ja eksamineerimist käsitlevate nõuete analüüs ning muudatustega kaasnevate mõjude hindamine on läbi viidud ja ettepanekuid nõuetekohaselt ajakohastatud</t>
  </si>
  <si>
    <t>Määrus "Mootorsõidukijuhi ettevalmistamise tingimused ja kord ning mootorsõidukijuhi ettevalmistamise õppekavad" on muudetud ja kombineeritud õppe võimalus on ette nähtud</t>
  </si>
  <si>
    <t>Õppekava on ajakohastatud ja kättesaadav</t>
  </si>
  <si>
    <t>Järelevalve maht on suurenenud, järelevalve hõlmab õppeprotsessi ja eksamineerijate tegevust</t>
  </si>
  <si>
    <t>Koolituse läbinud juhikandidaatide arv</t>
  </si>
  <si>
    <t>Saavutatakse küsitlusuuringu põhiselt kampaaniale püstitatud eesmärgid</t>
  </si>
  <si>
    <t>Mõjususe uuringud on läbi viidud ja kampaaniate planeerimisel ja läbiviimisel arvestatakse uuringute tulemustega</t>
  </si>
  <si>
    <t>Kõikidele 1. klassi astujatele kingitakse liiklusaabits</t>
  </si>
  <si>
    <t>Kõigile 1. klassi astujatele kingitakse ohutusraamat ja 60% 1. klassides on ohutustund läbi viidud</t>
  </si>
  <si>
    <t>Aasta jooksul igas maakonnas vähemalt 1 ohutuspäev koostöös PPA, PA ja KOV-idega</t>
  </si>
  <si>
    <t>"Liiklustalgud" on läbi viidud, ettepanekud on kontrollitud, rakendatud on vajalikke tegevusi ohu kõrvaldamiseks, liiklejatele on tagasisidet antud</t>
  </si>
  <si>
    <t>Teema- ja kampaaniapõhised uuringud on läbi viidud</t>
  </si>
  <si>
    <t>Uuring on läbi viidud, tulemusi kasutatakse karistuspraktika kujundamisel ja mõju hindamisel</t>
  </si>
  <si>
    <t>Kõigile tuleohutusalase nõustamise läbinud inimestele on kingitud helkur</t>
  </si>
  <si>
    <t>Materjal on välja töötatud, tõlgitud ja kättesaadav</t>
  </si>
  <si>
    <t>Eesti- ja venekeelne materjal on välja töötatud ja liiklejatele kättesaadav. Teavituskampaania viiakse läbi igal aastal</t>
  </si>
  <si>
    <t>Juhtimisvõimekuse hindamise regulatsioon on välja töötatud, kehtestatud ja kasutusele võetud</t>
  </si>
  <si>
    <t>Alkoholisõltuvuse ravisüsteem on välja töötatud, rakendusaktid kehtestatud ja sõltuvusravi osutatakse</t>
  </si>
  <si>
    <t>Prototüüp on loodud. Analüüs on valminud</t>
  </si>
  <si>
    <t>Vahendid järelevalve teostamiseks statsionaarsetes piiripunktides on soetatud ja kasutuses</t>
  </si>
  <si>
    <t>Analüsaatorid on hangitud ja kasutuses</t>
  </si>
  <si>
    <t>Liikluskindlustusjuhtumite andmeid kasutatakse liiklusjärelevalve planeerimisel</t>
  </si>
  <si>
    <t>Tunniarvestus on sisse viidud ja kasutatakse liiklusjärelevalve planeerimisel ning mõjususe hindamisel</t>
  </si>
  <si>
    <t>Uuring on läbi viidud, rahvusvaheline praktika on kaardistatud</t>
  </si>
  <si>
    <t>Metoodika on koostatud ja kasutuses</t>
  </si>
  <si>
    <t>Salvestavad kiirusmõõteseadmed on hangitud ja kasutuses</t>
  </si>
  <si>
    <t>Aastane joobekontrollide miinimummaht on määratud ja selle täitmine tagatud</t>
  </si>
  <si>
    <t>Liiklusjärelevalves kasutatavate tehniliste vahendite kontseptsioon on koostatud</t>
  </si>
  <si>
    <t>Täiendavad kaamerad on hangitud, paigaldatud ja toimub juhtumite menetlemine</t>
  </si>
  <si>
    <t>Tagatud on andmevahetus ja hoiatustrahviteadete väljasaatmine Euroopa Liidu liikmesriigi sõiduki vastutavale kasutajale</t>
  </si>
  <si>
    <t>Mõju hindamine on läbi viidud. Meetodid on kirjeldatud</t>
  </si>
  <si>
    <t>KOV-i teedele paigaldatud automaatsed järelevalvesüsteemid on liidestatud statsionaarse automaatse liiklusjärelevalvesüsteemi andmekoguga ja toimub juhtumite menetlemine</t>
  </si>
  <si>
    <t>KOV-i teedele paigaldatud automaatse statsionaarse liiklusjärelevalvesüsteemide rahastamise põhimõtted on välja töötatud ja rahastamist on alustatud</t>
  </si>
  <si>
    <t>Kolmanda riigi mootorsõidukijuhile trahviteate väljastamise kontseptsioon on välja töötatud</t>
  </si>
  <si>
    <t>Kontseptsiooni koostamine automaatse järelevalve käigus tuvastatud liiklusnõuete rikkumise eest trahviteate väljastamiseks kolmanda riigi sõidukijuhile</t>
  </si>
  <si>
    <t>Pilootprojekt on läbi viidud ja vajalik teave tulevikuotsuste tegemiseks saadud</t>
  </si>
  <si>
    <t>Mobiilse automaatse liiklusjärelevalvesüsteemi mõju on hinnatud ja järelevalve kontseptsioon on koostatud</t>
  </si>
  <si>
    <t>Automaatne tehnoülevaatuse kehtivuse kontrollimist võimaldav süsteem on loodud ja tööle rakendatud</t>
  </si>
  <si>
    <t>Automaatne liikluskindlustuse kehtivuse kontrollimist võimaldav süsteem on loodud ja tööle rakendatud</t>
  </si>
  <si>
    <t>49 täiendavat ametikohta on komplekteeritud, tehnika ja erivahendid soetatud</t>
  </si>
  <si>
    <t>Süsteem on paigaldatud ja tööle rakendatud ning toimub juhtumite menetlemine</t>
  </si>
  <si>
    <t>Süsteem on hangitud ja tööle rakendatud ning toimub juhtumite menetlemine</t>
  </si>
  <si>
    <t>Projekti läbinutest 60% ei pane enam sellist rikkumist toime</t>
  </si>
  <si>
    <t>Alkoholi mõju all tabatud juhtide korduvrikkumiste arv on vähenenud</t>
  </si>
  <si>
    <t>Narkojoobes tabatud juhtide korduvrikkumiste arv on vähenenud</t>
  </si>
  <si>
    <t>Uuring on läbi viidud. Edasised tegevused kavandatud</t>
  </si>
  <si>
    <t>Liiklusohutusele avalduva mõju aruanded on planeeringutele lisatud ning avalikustatud</t>
  </si>
  <si>
    <t>Liiklusohutusele avalduva mõju aruanded on koostatud ning avalikustatud. Liiklusohutusele avalduva mõju hindamise tulemusi arvestatakse maanteede ehitusprojekti koostamisel</t>
  </si>
  <si>
    <t>Analüüsida, millistel tingimustel on liiklusohutuse tagamiseks vajalik viia bussipeatus suurema liiklusintensiivsusega riigimaanteelt lähedal paiknevale väiksema intensiivsusega teele</t>
  </si>
  <si>
    <t>Teede projekteerimist reguleeriv määrus on koostatud</t>
  </si>
  <si>
    <t>Juhendid on koostatud</t>
  </si>
  <si>
    <t xml:space="preserve">Aastast 2017 rakendatakse liiklusohutuse auditeerimist kõikide põhiteede ehitus- ja rekonstrueerimisprojektidele
</t>
  </si>
  <si>
    <t>Aastaks 2018 rakendatakse liiklusohutuse auditeerimist kõikide põhi- ja tugiteede ehitus- ja rekonstrueerimisprojektidele</t>
  </si>
  <si>
    <t>Aastaks 2019 teostatakse liiklusohutuse auditeerimist kõikide riigiteede ehitus- ja rekonstrueerimisprojektidele enne projekti kinnitamist</t>
  </si>
  <si>
    <t>Aastaks 2019 teostatakse Tallinnas liiklusohutuse auditeerimist põhitänavate (liiklussagedusega ≥ 10 000 a/ööp) projektidele enne projekti kinnitamist</t>
  </si>
  <si>
    <t>Aastaks 2019 teostatakse Tartus liiklusohutuse auditeerimist põhitänavate (liiklussagedusega ≥ 10 000 a/ööp) projektidele enne projekti kinnitamist</t>
  </si>
  <si>
    <t>Tegevusega seotud protsessid on paika pandud, protsesse täiendatakse lisandunud teadmistele tuginedes, objektide valik ning ohutustamise järjekord määratakse üleriigiliselt ning hetke parimale praktikale tuginedes. Tegevus toimub süsteemselt ja selle efektiivsust hinnatakse enne-pärast uuringuga</t>
  </si>
  <si>
    <t>Liiklusohtlike kohtade valimise ja ohutustamise protsessi on KOV-i tasandil kirjeldatud, objektide nimekiri ja ohutustamise kava on koostatud</t>
  </si>
  <si>
    <t>Analüüsile tuginev rakendusjuhis on välja töötatud ja kasutajatele tutvustatud</t>
  </si>
  <si>
    <t>Rakendusjuhised on välja töötatud ja kasutajatele tutvustatud</t>
  </si>
  <si>
    <t>Keskpõristid on teekattele kantud. Vähenevad vastassuunda kaldumised ja laupkokkupõrked vastutulevate sõidukitega</t>
  </si>
  <si>
    <t>Keskpiirded on paigaldatud. Keskpiirdega teedel on laupkokkupõrgetega liiklusõnnetused välistatud</t>
  </si>
  <si>
    <t>Keskpiirde mõjuanalüüs on läbi viidud ja tulemusi arvestatakse uute ja rekonstrueeritavate teeobjektide projekteerimisel ning väljaehitamisel</t>
  </si>
  <si>
    <t>Külgpiirded on paigaldatud. Ühesõidukiõnnetuste arv ja teelt väljasõidud on vähenenud</t>
  </si>
  <si>
    <t>Ulukiõnnetuste koondumiskohtade tehniline analüüs on teostatud ja meetmed välja töötatud</t>
  </si>
  <si>
    <t>Aastatel 2016–2019 ehitatud teedel on vajalikesse kohtadesse metsloomade teelepääsemist tõkestavad abinõud välja ehitatud</t>
  </si>
  <si>
    <t>Vajalikud tegevused on kirjeldatud ja vajadusel õigusaktide muudatusettepanekud MKM-ile esitatud</t>
  </si>
  <si>
    <t>Teede ohutuse kontrollimist viiakse TEN-T-võrgu teedel määruse perioodilisusega ning mujal teedel teeomaniku planeeritud perioodidega ellu, TOK-i tulemused dokumenteeritakse ning kontrollimise aktid säilitatakse vastavalt tee omaniku asjaajamiskorrale</t>
  </si>
  <si>
    <t>Teeilmaprognoos on kasutusele võetud</t>
  </si>
  <si>
    <t>Uuring on läbi viidud, tulemusi on huvirühmadele tutvustatud</t>
  </si>
  <si>
    <t>Suurema liiklusriskiga KOV-ides toimub järelevalve tihedamini</t>
  </si>
  <si>
    <t>Analüüs on teostatud. Tulemusi kasutatakse vajadusel suvise haardeteguri normi väljatöötamiseks</t>
  </si>
  <si>
    <t>Suvise haardeteguri nõue on vajadusel kehtestatud</t>
  </si>
  <si>
    <t>Tervikliku liikluskorraldamise nõuete kontseptsioon on koostatud, mõjud hinnatud ning kontseptsiooni tutvustatud</t>
  </si>
  <si>
    <t>Aastaks 2019 on liikluskorraldusvahendite paigutust ja põhjendatust kontrollitud kõigil põhiteedel. Põhjendamatud liikluskorraldusvahendid on maha võetud</t>
  </si>
  <si>
    <t>Aastaks 2017 on välja selgitatud muudatuste vajadused, hinnatud muudatuste mõju ja koostatud kava nende rakendamiseks. Muudatuste rakendamist teostatakse vastavalt koostatud kavale</t>
  </si>
  <si>
    <t>Kord aastas kontrollitakse kõikide riigiteede äärsete lasteasutuste ümbruse liikluskorraldust. Maakondlikud liikluskomisjonid jälgivad parandusettepanekute reaalset rakendamist. Tegevusesse kaasatud KOV-ide arv suureneb iga-aastaselt</t>
  </si>
  <si>
    <t>Iga-aastaselt viiakse läbi vähemalt üks uudne liikluskorralduslahenduste pilootprojekt ja viiakse läbi uudse lahenduse mõju hindamine</t>
  </si>
  <si>
    <t>Pikivahe märgistuse mõju liiklusohutusele on hinnatud</t>
  </si>
  <si>
    <t>Ringristmike ehituslikud erinevused on määratud, ringristmike ja nende erinevuste mõju liiklusohutusele on hinnatud</t>
  </si>
  <si>
    <t>Aastaks 2016 on raudteeülesõitude ohutustamise kava koostatud ja kinnitatud ning ohutustamist teostatakse vastavalt koostatud kavale. Sõiduki ja raudteeveeremi kokkupõrked vähenevad</t>
  </si>
  <si>
    <t>Eritasandilistele raudteeülesõidukohtadele lähemal kui 2 km paiknevad samatasandilised ülesõidud on suletud</t>
  </si>
  <si>
    <t>Keelava fooritule ajal raudteeülesõidukohale sõitmise kontrollimise võimalused on kindlaks tehtud ja uuringu tulemusi kasutatakse tulevikuotsuste tegemisel</t>
  </si>
  <si>
    <t>Uute tehniliste lahenduste kasutamisvõimalused on välja selgitatud ja kasutamise otstarbekust hinnatud</t>
  </si>
  <si>
    <t>Ohutu sõidukiiruse põhimõtted on välja töötatud ja vajaduspõhiselt kehtestatud</t>
  </si>
  <si>
    <t>Kiirusepiirangute rakendamise põhimõtted on välja töötatud ja koostatud kava nende rakendamiseks riigiteedel</t>
  </si>
  <si>
    <t>On tagatud kooskõla kehtestatud kiirusrežiimi ja tegeliku keskkonna vahel</t>
  </si>
  <si>
    <t>Uuringu lähteülesanne on koostatud, uuringu esimene osa (ülevaade olukorrast, teiste riikide praktika) on teostatud</t>
  </si>
  <si>
    <t>Uuringu II etapp (kiiruste määramise põhimõtted Tallinnas, mõjuanalüüs, soovitused) on läbi viidud</t>
  </si>
  <si>
    <t>Uuringu III etapp (kiiruste määramise põhimõtted Tartus, Pärnus ja Narvas, mõjuanalüüs, soovitused) on läbi viidud</t>
  </si>
  <si>
    <t>Kiiruste muutuste monitoorimise metoodika on loodud ja kasutusele võetud</t>
  </si>
  <si>
    <t>Statsionaarsete automaatsete kiiruskaamerate mõju liiklusohutusele on hinnatud</t>
  </si>
  <si>
    <t>Olulise liiklussagedusega 2+2 teedel on muutuva kiirusepiiranguga liikluskorraldusvahendid paigaldatud</t>
  </si>
  <si>
    <t>Üleeuroopalise eCall-süsteemi vahendusel edastatud hädaabiteadete vastuvõtusüsteem on välja arendatud</t>
  </si>
  <si>
    <t>Tehniline valmisolek teadete vahendamiseks on loodud</t>
  </si>
  <si>
    <t>Tehniline lahendus on kasutusele võetud, eCall-teadete edastamine ja menetlemine toimib</t>
  </si>
  <si>
    <t>Partnerite operatiivne teavitamine ja liiklustakistuste haldus on tagatud</t>
  </si>
  <si>
    <t>Teehoolde juhtimise abisüsteem on 24/7 kättesaadav ja töötab automaatne alarmkeskus</t>
  </si>
  <si>
    <t>Reisiplaneerija on välja arendatud ja kasutamiseks kättesaadav</t>
  </si>
  <si>
    <t>Euro NCAP-veebilehe eestikeelse veebirakenduse kulud on hinnatud</t>
  </si>
  <si>
    <t>Euro NCAP-i eestikeelne veebileht on loodud</t>
  </si>
  <si>
    <t>Kuluefektiivsuse korral Euro NCAP-i eestikeelse veebirakenduse loomine</t>
  </si>
  <si>
    <t>Ülevaade ja soovitused on koostatud ja kättesaadavad, infot uuendatakse pidevalt</t>
  </si>
  <si>
    <t>Liikluskorraldusvahendite kasutusnormid vastavad liikluskorraldusvahendit lugeva juhiabisüsteemiga sõiduki vajadustele</t>
  </si>
  <si>
    <t>Liikluskorraldusvahendite (liiklusmärgid, teekattemärgistus jm) kasutusnormide analüüs ja ettepanekute koostamine liikluskorraldusvahendit lugeva juhiabisüsteemiga varustatud sõiduki liikumiskeskkonna parendamiseks</t>
  </si>
  <si>
    <t>Teeliikluses kasutatakse sõidukeid ja pakutakse neile kaubanduses varuosasid, mis vastavad Euroopa Liidus ja Eestis kehtestatud nõuetele</t>
  </si>
  <si>
    <t>Tehniliselt mittekorras sõidukite osakaal liikluses on vähenenud</t>
  </si>
  <si>
    <t>Sõiduautodel talverehvide kasutamise uuring on läbi viidud, rehvide seisukord, vanus ja naastrehvide osakaal hinnatud. Kogutud andmed on tulevikuotsuste tegemiseks kasutatavad</t>
  </si>
  <si>
    <t>M3-, N2- ja N3-kategooria mootorsõidukitel rehvi turvisemustri jääksügavuse miinimumnõude tõstmise otstarbekust on hinnatud ja seisukoht kujundatud</t>
  </si>
  <si>
    <t>M3-, N2- ja N3-kategooria sõidukite veoteljele talverehvi nõude kehtestamise vajadust on hinnatud, mõjuanalüüs koostatud ja seisukoht kujundatud</t>
  </si>
  <si>
    <t>Uute teede ehitusel arvestatakse võimalusel kontrolli võimaldavate kohtade väljaehitamisega planeeritavates parklates</t>
  </si>
  <si>
    <t>Vajalikud materjalid on tõlgitud ja on ettevõtjale/vedajale kättesaadavad. Soovitused on välja töötatud</t>
  </si>
  <si>
    <t>Uued avaliku liiniveo lepingud sõlmitakse pakkujaga, kelle ühissõidukid on varustatud alkoluku ja turvavöödega</t>
  </si>
  <si>
    <t>Kontrollile allutatud äriühingute aastane kontrollmaht on määratletud ja järelevalvet teostatakse plaanipäraselt. Vähenevad töö- ja puhkeaja nõuete rikkumisega seotud liiklusõnnetused</t>
  </si>
  <si>
    <t>Vähenevad töö- ja puhkeaja nõuete rikkumised, kutseliste juhtide põhjustatud liiklusõnnetused vähenevad</t>
  </si>
  <si>
    <t>Väärteoteadete edastamine toimub rutiinse protsessina, Tööinspektsioon menetleb töö- ja puhkeaja nõuete rikkumisega seotud väärteoteateid</t>
  </si>
  <si>
    <t>Juhi tööpäevade koguarvust on vähemalt 37,5% ulatuses kontrolli teedel teostatud</t>
  </si>
  <si>
    <t>Määruse nõudeid on ajakohastatud, õppekava ja kutseoskusnõudeid korrigeeritud ja tegeliku olukorraga vastavusse viidud</t>
  </si>
  <si>
    <t>Toetada ning muuta teiste valdkondade tegevused liiklusohutuse programmi eesmärkide täitmisel efektiivsemaks</t>
  </si>
  <si>
    <t>Regionaalsed liiklusohutusprogrammid on koostatud või uuendatud</t>
  </si>
  <si>
    <t>Liikluskomisjonid on moodustatud ja töötavad maakondades ning suuremates linnades</t>
  </si>
  <si>
    <t>Uurimiskomisjonid on loodud kõikidesse maakondadesse ja alustanud tegevust</t>
  </si>
  <si>
    <t>Uuring on läbi viidud, tegevused on fikseeritud ja nende täitmist monitooritakse</t>
  </si>
  <si>
    <t>Liiklusõnnetustest ühiskonnale põhjustatud kahju suurus on välja arvutatud ja prognoositud</t>
  </si>
  <si>
    <t>Maanteeinfokeskuse infotelefoni teenuse ületoomine häirekeskusesse tõstab infotöötluskvaliteedi tasemele, mis tagab informatsiooni operatiivse liikumise teenuseosutajate ja teiste ametkondade vahel</t>
  </si>
  <si>
    <t>2015. aastal koolitati  ja nõustati sihtrühmast 1,2%</t>
  </si>
  <si>
    <t>Koolitusmudel on välja töötatud, autokoolide õpetajad koolitatud</t>
  </si>
  <si>
    <t>Riskikäitumise ennetamiseks programmide läbiviimine üldhariduskooli 11. klassi ja kutsekooli õpilastele</t>
  </si>
  <si>
    <t>Osales 15% 11. klassi õpilastest ja kutsekooli 2. kursuse õpilastest</t>
  </si>
  <si>
    <t>"Kõik puhuvad" politseioperatsioonide raames kontrolliti 2015. aastal 247 233 mootorsõidukijuhti, kellest 0,45% olid alkoholijoobes</t>
  </si>
  <si>
    <t>2015. aasta mais läbiviidud küsitlusuuringu andmetel oli nende isikute osakaal, kes kasutasid aurotoolis mobiiltelefoni, 70%</t>
  </si>
  <si>
    <t>Üks kord aastas</t>
  </si>
  <si>
    <t>Neli uuringut aastas</t>
  </si>
  <si>
    <t>Enamik materjale on eesti keeles</t>
  </si>
  <si>
    <t>Juhiste koostamisega on alustatud üleriigilise planeeringu "Eesti 2030"” rakendusplaani tegevuse "Ruumilise planeerimise suuniste väljatöötamine erinevate planeerimistasandite jaoks" raames</t>
  </si>
  <si>
    <t>Tegevus on kohustuslik üleeuroopalisse TEN-T-võrku kuuluvate teede teemaplaneeringute suhtes</t>
  </si>
  <si>
    <t>LOA kohustuslik Eestis asuvatel TEN-T-võrku kuuluvatel teedel, kui kavandatakse uue tee ehitamist või olemasoleva teedevõrgu muutmist, millega kaasneb oluline mõju liiklusvoole</t>
  </si>
  <si>
    <t>LOA on kohustuslik Eestis asuvatel TEN-T-võrku kuuluvatel teedel, kui kavandatakse uue tee ehitamist või olemasoleva teedevõrgu muutmist, millega kaasneb oluline mõju liiklusvoole</t>
  </si>
  <si>
    <t>Alustati LOK-objektide väljaselgitamise ja prioritiseerimise aluste täiendamist</t>
  </si>
  <si>
    <t>Analüüsi ei ole läbi viidud</t>
  </si>
  <si>
    <t>TOK on kohustuslik Eestis asuvatel üleeuroopalisse TEN-T-võrku kuuluvatel teedel</t>
  </si>
  <si>
    <t>Hetkel teostab Maanteeamet tee seisundinõuete riiklikku järelevalvet KOV-ides tavarotatsiooni korras</t>
  </si>
  <si>
    <t>Varasemat uuringut ei ole läbi viidud</t>
  </si>
  <si>
    <t>2015. aasta uuringut ei ole läbi viidud</t>
  </si>
  <si>
    <t>Sõidukiirused on kehtestatud liiklusseaduse § 15 alusel</t>
  </si>
  <si>
    <t>Uuringut ei ole koostatud</t>
  </si>
  <si>
    <t>Riiklik ilmateenistuse prognoosilmaennustus on kättesaadav</t>
  </si>
  <si>
    <t>Veebirakenduse loomiseks ei ole tegevusi tehtud</t>
  </si>
  <si>
    <t>Spetsiaalseid kontrollplatse ei ole loodud</t>
  </si>
  <si>
    <t>2014. aastal viidi läbi 4 selliste tingimustega hanget</t>
  </si>
  <si>
    <t>Vastavalt MKM-i antud mahule</t>
  </si>
  <si>
    <t>Kehtib 2001. aasta määruse 2010. aasta redaktsioon</t>
  </si>
  <si>
    <t>Eelmine uuring viidi läbi 2012. aastal ja kahju arvutati välja kuni aastani 2016</t>
  </si>
  <si>
    <t>MA, Tallinna LV</t>
  </si>
  <si>
    <t>Riigikoolid, KOV-i koolid</t>
  </si>
  <si>
    <t>Tegevust rahastatakse KOV-i eelarvest</t>
  </si>
  <si>
    <t>Tegevust rahastatakse MKM-i tegevuskuludest</t>
  </si>
  <si>
    <t>Tegevust rahastatakse Teehoiukavast</t>
  </si>
  <si>
    <t>Tegevust rahastab EAS</t>
  </si>
  <si>
    <t>Tegevust rahastab KIK</t>
  </si>
  <si>
    <t>Vajadus ei kajastu riigi eelarvestrateegias. KOV-i eelarve ja/või kohalike teede hoiu toetus. Tegevuse täiendavaks toetamiseks on vajalik lisarahastus</t>
  </si>
  <si>
    <t>Tegevust rahastatakse HTM-i ja MA, PPA, PA tegevuskuludest</t>
  </si>
  <si>
    <r>
      <t xml:space="preserve">Tegevust rahastatakse </t>
    </r>
    <r>
      <rPr>
        <sz val="10"/>
        <rFont val="Arial"/>
        <family val="2"/>
      </rPr>
      <t>HTM-i</t>
    </r>
    <r>
      <rPr>
        <sz val="10"/>
        <color indexed="8"/>
        <rFont val="Arial"/>
        <family val="2"/>
      </rPr>
      <t xml:space="preserve"> tegevuskuludest</t>
    </r>
  </si>
  <si>
    <t>Tegevust rahastatakse HTM-i tegevuskuludest ning KOV-i eelarvest</t>
  </si>
  <si>
    <t>Tegevust rahastatakse HTM-i tegevuskuludest</t>
  </si>
  <si>
    <t>Tegevust rahastatakse MA ja MKM-i tegevuskuludest</t>
  </si>
  <si>
    <t>Tegevust rahastatakse PA tegevuskuludest</t>
  </si>
  <si>
    <t>Tegevust rahastatakse JuM-i tegevuskuludest</t>
  </si>
  <si>
    <t>Tegevust rahastatakse SoM-i ja TA tegevuskuludest</t>
  </si>
  <si>
    <t>Tegevust rahastatakse SoM-i tegevuskuludest</t>
  </si>
  <si>
    <t>Tegevus ja eelarve on kajastatud "Rahvastiku tervise arengukavas"</t>
  </si>
  <si>
    <t>Tegevus ja eelarve on kajastatud "Siseturvalisuse arengukava 2015–2020" programmis "Turvalised kogukonnad"</t>
  </si>
  <si>
    <t>Tegevust rahastatakse MA ja PPA tegevuskuludest</t>
  </si>
  <si>
    <t>Rahastatakse MA, RM-i ja PPA tegevuskuludest</t>
  </si>
  <si>
    <t>Vajadus ei kajastu riigi eelarvestrateegias. Tegevuse rahastamiseks on vajalik täiendav lisarahastus</t>
  </si>
  <si>
    <t>Vajadus ei kajastu riigi eelarvestrateegias. Tegevuse rahastamiseks on vajalik lisainvesteering</t>
  </si>
  <si>
    <t>Tegevust rahastatakse MA tegevuskulusest</t>
  </si>
  <si>
    <t>Tegevust rahastatakse RM-i, MKM-i ja MA tegevuskuludest</t>
  </si>
  <si>
    <t>Tegevust rahastatakse MA investeeringute eelarvest</t>
  </si>
  <si>
    <t>Tegevust rahastatakse Teehoiukava raames</t>
  </si>
  <si>
    <t>Tegevust rahastatakse MA tegevuskuludest ja KOV-i eelarvest</t>
  </si>
  <si>
    <t>Tegevust rahastatakse raudteetaristu ettevõtja eelarvest</t>
  </si>
  <si>
    <t>Tegevust rahastatakse TJA ja MA tegevuskuludest</t>
  </si>
  <si>
    <t>Tegevust rahastatakse TJA tegevuskuludest</t>
  </si>
  <si>
    <t>Tegevust rahastatakse MA eelarvest ja soovitakse rahastada EL-i vahenditest</t>
  </si>
  <si>
    <t>Tegevust rahastatakse "Majanduskeskkonna arendamise rakenduskava" prioriteetse suuna "Infoühiskonna edendamine" vahenditest</t>
  </si>
  <si>
    <t>Tegevus on kajastatud "Siseturvalisuse arengukavas 2015–2020". Tegevust rahastatakse teenuseosutajate tegevuskuludest</t>
  </si>
  <si>
    <t>Tegevus on kajastatud "Siseturvalisuse arengukavas 2015–2020". Tegevust rahastatakse HäK-i tegevuskuludest</t>
  </si>
  <si>
    <r>
      <t>Tegevust rahastatakse MA tegevuskuludest ja</t>
    </r>
    <r>
      <rPr>
        <sz val="10"/>
        <color indexed="10"/>
        <rFont val="Arial"/>
        <family val="2"/>
      </rPr>
      <t xml:space="preserve"> </t>
    </r>
    <r>
      <rPr>
        <sz val="10"/>
        <rFont val="Arial"/>
        <family val="2"/>
      </rPr>
      <t>SF-i vahenditest</t>
    </r>
  </si>
  <si>
    <t>Tegevust rahastatakse TI tegevuskuludest</t>
  </si>
  <si>
    <t xml:space="preserve">Tegevust rahastatakse MKM-i tegevuskuludest </t>
  </si>
  <si>
    <t>Tegevust rahastatakse Tartu LV eelarvest</t>
  </si>
  <si>
    <t>Tegevust rahastatakse Pärnu LV eelarvest</t>
  </si>
  <si>
    <t>Mobiilse automaatse liiklusjärelevalvesüsteemi (lubatud suurima sõidukiiruse ületamine) testimine riigi- ja KOV-i teedel</t>
  </si>
  <si>
    <t>Jalakäijate ohutust tagava kiirusrežiimi kavandamine ja sõidukiliikluse rahustamise abinõude vajadusepõhine rakendamine piirkiirusest kinnipidamise tagamiseks kohaliku omavalitsuse teedel</t>
  </si>
  <si>
    <t>Õiguslike eelduste loomine automaatseks liikluskorraldusvahendi nõude kontrolliks</t>
  </si>
  <si>
    <t>Liiklusseadust on muudetud ja õiguslikud eeldused automaatseks liikluskorraldusvahendi nõude kontrolliks on loodud</t>
  </si>
  <si>
    <r>
      <rPr>
        <i/>
        <sz val="9"/>
        <color indexed="8"/>
        <rFont val="Arial"/>
        <family val="2"/>
      </rPr>
      <t>MKM/</t>
    </r>
    <r>
      <rPr>
        <b/>
        <i/>
        <sz val="9"/>
        <color indexed="8"/>
        <rFont val="Arial"/>
        <family val="2"/>
      </rPr>
      <t>MA</t>
    </r>
  </si>
  <si>
    <t>Liiklusohutuse eesmärkide ja põhimõtete käsitlemine läbiva teemana erinevates ruumilise planeerimise juhendmaterjalides</t>
  </si>
  <si>
    <t>Liiklusohutuse eesmärke ja põhimõtteid on kajastatud planeerimise juhendmaterjalides. Sihtgrupile on juhendmaterjale tutvustatud ning materjalid on neile kättesaadavad</t>
  </si>
  <si>
    <t>„Autoroolis kõrvaliste tegevuste (nutiseadmed, suitsetamine jms) vähendamist toetav kampaania“</t>
  </si>
  <si>
    <r>
      <rPr>
        <i/>
        <sz val="9"/>
        <color indexed="8"/>
        <rFont val="Arial"/>
        <family val="2"/>
      </rPr>
      <t>SiM/</t>
    </r>
    <r>
      <rPr>
        <b/>
        <i/>
        <sz val="9"/>
        <color indexed="8"/>
        <rFont val="Arial"/>
        <family val="2"/>
      </rPr>
      <t>SMIT</t>
    </r>
  </si>
  <si>
    <r>
      <rPr>
        <i/>
        <sz val="9"/>
        <color indexed="8"/>
        <rFont val="Arial"/>
        <family val="2"/>
      </rPr>
      <t>MKM/</t>
    </r>
    <r>
      <rPr>
        <b/>
        <i/>
        <sz val="9"/>
        <color indexed="8"/>
        <rFont val="Arial"/>
        <family val="2"/>
      </rPr>
      <t>MA</t>
    </r>
  </si>
  <si>
    <t xml:space="preserve">SiM, HäK </t>
  </si>
  <si>
    <t>Alkoholi tarvitanud juhtidele karistusalternatiivina liikluskäitumise programmi suunamise võimaluste loomine väärteo- ja kriminaalmenetluses</t>
  </si>
  <si>
    <t>Programmi suunamiseks on õiguslikud võimalused loodud</t>
  </si>
  <si>
    <t>JuM, SiM, PPA</t>
  </si>
  <si>
    <t xml:space="preserve">TJA, OLE, HTM, PPA </t>
  </si>
  <si>
    <t xml:space="preserve"> PPA, SiM, SoM</t>
  </si>
  <si>
    <t>Tegevust rahastatakse  MKM-i ja MA tegevuskuludest</t>
  </si>
  <si>
    <t>1.7.3.1</t>
  </si>
  <si>
    <t>1.7.3.2</t>
  </si>
  <si>
    <t>Mootorsõidukijuhi erakorralisse ja täiendavasse tervisekontrolli suunamiseks rakendusaktide loomine ja olemasolevate täiendamine</t>
  </si>
  <si>
    <t>Tegevust rahastatakse SoM tegevuskuludest</t>
  </si>
  <si>
    <t>Õiguslikud alused mootorsõidukijuhu erakorralisse ja täiendavasse kontrolli suunamiseks on loodud</t>
  </si>
  <si>
    <t>Rakenusaktid  mootorsõidukijuhi erakorralisse ja täiendavasse kontrolli suunamiseks on loodud</t>
  </si>
  <si>
    <t>Uuringu läbiviimine kutseliste sõidukijuhtide tervisekontrolli süsteemi uuendamise ja täiendamise vajadust selgitamiseks</t>
  </si>
  <si>
    <t>Uuring kutselise sõidukijuhi tervisekontrolli süsteemi uuendamise ja täiendamise vajaduse selgitamiseks on läbi viidud ning edasised tegevused planeeritud</t>
  </si>
  <si>
    <t>SoM, TA, TAI</t>
  </si>
  <si>
    <t>Vigastusega lõppenud liiklusõnnetuste vigastuste raskusastmete eristamiseks õigusliku aluse loomine</t>
  </si>
  <si>
    <t>4.1.6.1</t>
  </si>
  <si>
    <t>4.1.6.2</t>
  </si>
  <si>
    <t>Tegevust rahastatakse MKM ja MA tegevuskuludest</t>
  </si>
  <si>
    <t xml:space="preserve">Õiguslikud alused vigastuste raskusastme eristamiseks on loodud </t>
  </si>
  <si>
    <t xml:space="preserve">Õiguslikud alused puuduvad </t>
  </si>
  <si>
    <r>
      <rPr>
        <i/>
        <sz val="9"/>
        <color indexed="8"/>
        <rFont val="Arial"/>
        <family val="2"/>
      </rPr>
      <t>SoM/</t>
    </r>
    <r>
      <rPr>
        <b/>
        <i/>
        <sz val="9"/>
        <color indexed="8"/>
        <rFont val="Arial"/>
        <family val="2"/>
      </rPr>
      <t>TA</t>
    </r>
  </si>
  <si>
    <t>Juhendid on välja töötatud ja kasutamiseks valmis</t>
  </si>
  <si>
    <t xml:space="preserve">Töötatakse välja ja kehtestatakse tüüpjuhtumite kirjeldused, ohtude hindamise juhendid ja sündmustele reageerimise reeglistikud, mis võimaldavad Häirekeskusel juhendada abivajajat reageerijate kohalejõudmiseni </t>
  </si>
  <si>
    <t>Tegevus ja eelarve on kajastatud "Siseturvalisuse arengukava 2015–2020" programmis "Kindlam ja kiirem abi korraldamine"</t>
  </si>
  <si>
    <t>PPA, SoM, SiM, MKM</t>
  </si>
  <si>
    <t>SoM, TAI, SiM, PPA, MA</t>
  </si>
  <si>
    <t xml:space="preserve">Tagatakse mootorsõidukijuhi tervisliku seisundi seire selliselt, et juhtimisvõimekust mõjutava terviseseisundi ilmnemisel/diagnoosimisel säilib sõidukijuhi juhtimisõigus vaid juhtimisvõimekust säilitava ravi rakendamisel </t>
  </si>
  <si>
    <t>Raskusaste on eristatav ja andmed Maanteeametile kättesaadavad. Andmeid kasutatakse liiklusohutusalaste tegevuste planeerimiseks</t>
  </si>
  <si>
    <t>Asulates sõidutee ja raudtee ületuskohtade (ülekäigukoht, raudtee ülekäigukoht, reguleerimata ja reguleeritud ülekäigurada) rekonstrueerimisel, ümberehitamisel ja rajamisel erinevat tüüpi lahenduste sobivuse analüüsimine</t>
  </si>
  <si>
    <t>Tegevust rahastatakse  TJA tegevuskuludest</t>
  </si>
  <si>
    <r>
      <rPr>
        <i/>
        <sz val="9"/>
        <color indexed="8"/>
        <rFont val="Arial"/>
        <family val="2"/>
      </rPr>
      <t>MKM/</t>
    </r>
    <r>
      <rPr>
        <b/>
        <i/>
        <sz val="9"/>
        <color indexed="8"/>
        <rFont val="Arial"/>
        <family val="2"/>
      </rPr>
      <t>TJA</t>
    </r>
  </si>
  <si>
    <t xml:space="preserve">Uue liiklusohutusalase saate tootmine </t>
  </si>
  <si>
    <t>Liiklusohutusakane saatesari on toodetud ja vaatajatele kättesaadavaks tehtud</t>
  </si>
  <si>
    <t>Päästetöödeks vajalikud ohutusjuhendid on kättesaadavaks tehtud</t>
  </si>
  <si>
    <t xml:space="preserve">Uute elektri-, gaasi- ja (elektri)hübriidmootoritega sõidukite  ohutusjuhendite avaldamine </t>
  </si>
  <si>
    <t xml:space="preserve">Ohutusjuhendid ei ole kättesaadavad </t>
  </si>
  <si>
    <t>1.3.3.1</t>
  </si>
  <si>
    <t>1.3.3.2</t>
  </si>
  <si>
    <t xml:space="preserve">Kordusuuring on läbi viidud, tulemused analüüsitud  </t>
  </si>
  <si>
    <t>Eakale liiklejale mõeldud ennetusprogrammi väljatöötamine</t>
  </si>
  <si>
    <t>Kordusuuringu "Eakad liikluses" tulemustele toetuvalt on välja töötatud ennetusprogramm eakale  jalakäijale</t>
  </si>
  <si>
    <t>Ennetusprogramm puudub</t>
  </si>
  <si>
    <t xml:space="preserve">Analüüsitakse võimalusi mootorsõiduki eest vastutava isiku vastutuse kohaldamiseks, kui sõidukiga on toime pandud autoveoseaduse või liiklusseaduse nõuete rikkumine </t>
  </si>
  <si>
    <t>Analüüs mootorsõiduki eest vastutava isiku vastuse kohaldamiseks autoveoseaduse ja liiklusseaduse nõuete rikkumise korral on läbi viidud, seisukoht seadusemuudatuse ettevalmistamise vajaduse osas kujundatud</t>
  </si>
  <si>
    <t>Kampaania märgatavus on sihtgrupis vähemalt 70%. „Kõik puhuvad“ politseioperatsioonide käigus kinni peetute hulgas alkoholi mõju all juhtude osakaal on vähenenud 0,02 protsendipunkti. Küsitlusuuringu andmetel on ebakaines olekus autot juhtinud isikute osakaal vähenenud 4 protsendipunkti</t>
  </si>
  <si>
    <t xml:space="preserve">Kampaania märgatavus on sihtgrupis vähemalt 70%. Üldelanikkonna osakaal (%), kes ületavad kiirust rohkem kui 5 km/h  linnadevahelistel põhiteedel on langenud 10 protsendipunkti </t>
  </si>
  <si>
    <t xml:space="preserve">Üldelanikkonna osakaal, kes ületavad kiirust rohkem kui 5 km/h on põhiteedel 36% </t>
  </si>
  <si>
    <t>Kampaania märgatavus on sihtgrupis vähemalt 70%. Küsitlusuuringu andmetel väheneb mobiiltelefoni kasutamine autojuhtimise ajal 6 protsendipunkti</t>
  </si>
  <si>
    <t>Aastaks 2019 on 90% 10-aastastele lastele tagatud tasuta jalgrattakoolitus</t>
  </si>
  <si>
    <t>Sekkumisprogrammid on välja töötatud. Programmis on osalenud perioodi (2019. a) lõpuks 75% sihtrühmast</t>
  </si>
  <si>
    <t>Perioodi (2019. a) lõpuks on programmis osalenud 75% põhikooli 9. klassi õpilastest</t>
  </si>
  <si>
    <t>Perioodi (2019. a) lõpuks on programmis osalenud 75% gümnaasiumi- ja kutsekooli õpilastest</t>
  </si>
  <si>
    <t>Teabepäevad aineõpetajatele</t>
  </si>
  <si>
    <t>Igal aastal osaleb teabepäevadel 5% aineõpetajatest</t>
  </si>
  <si>
    <t>TA, arstlike erialade liidud, MA</t>
  </si>
  <si>
    <t>Liiklusohutusprogrammi elluviimiskavasse planeeritud, kuid mittekooskõlastatud tegevused</t>
  </si>
  <si>
    <t>Märkus</t>
  </si>
  <si>
    <t>Tegevus Siseministeeriumi ettepanekul elluviimiskavast välja arvatud.</t>
  </si>
  <si>
    <t>Tegevus Sotsiaalministeeriumi ettepanekul elluviimiskavast välja arvatud.</t>
  </si>
  <si>
    <t>SiM, PPA</t>
  </si>
  <si>
    <t>Tegevust rahastatakse MKM-i ja MA tegevuskuludest</t>
  </si>
  <si>
    <t>LKF</t>
  </si>
  <si>
    <t>TJA, raudteetaristu omanik</t>
  </si>
  <si>
    <t>MA, KOV, raudteetaristu ettevõtja</t>
  </si>
  <si>
    <t>PÄA – Päästeamet</t>
  </si>
  <si>
    <t>PPA, PÄA, KOV</t>
  </si>
  <si>
    <t>SiM, MKM, MA, PÄA, TA</t>
  </si>
  <si>
    <t>RM, MA, MKM, SiM</t>
  </si>
  <si>
    <t>PPA, SiM, PÄA</t>
  </si>
  <si>
    <t>RM,SoM</t>
  </si>
  <si>
    <t>PPA, PÄA, SiM</t>
  </si>
  <si>
    <t>Ehitatakse ohutuse nõuetele vastavaks 120 Tallinna teeületuskohta, mis eelduslikult suudab säästa kuni 9 jalakäija ja jalgratturi elu ning kuni 54 raskelt vigastada saanut</t>
  </si>
  <si>
    <t>Ehitatakse ohutuse nõuetele vastavaks 45 Tartu teeületuskohta, mis eelduslikult suudab säästa kuni 3 jalakäija ja jalgratturi elu ning kuni 18 raskelt vigastada saanut</t>
  </si>
  <si>
    <t>Ehitatakse ohutuse nõuetele vastavaks 30 Narva teeületuskohta, mis eelduslikult suudab säästa kuni 2 jalakäija ja jalgratturi elu ning kuni 12 raskelt vigastada saanut</t>
  </si>
  <si>
    <t>Ehitatakse ohutuse nõuetele vastavaks 9 Pärnu teeületuskohta, mis eelduslikult suudab säästa kuni 2 jalakäija ja jalgratturi elu ning kuni 6 raskelt vigastada saanut</t>
  </si>
  <si>
    <t>MV (alates 2018. a MA)</t>
  </si>
  <si>
    <t>MV (alates 2018. a asutus, kes täidab ülesannet MV asemel)</t>
  </si>
  <si>
    <t>Tegevust rahastatakse MV (alates 2018 MA) tegevuskuludest</t>
  </si>
  <si>
    <t>MV (alates 2018. a RM) – maakonna- ja riigi eriplaneeringud; KOV – üld- ja eriplaneeringud</t>
  </si>
  <si>
    <t>Tegevust rahastatakse MV (alates 2018 asutuse kuludest, kes täidab ülesannet MV asemel) tegevuskuludest</t>
  </si>
  <si>
    <t>Tegevust rahastatakse vastavalt planeeringu koostamise eelarvele</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</si>
</sst>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Jah&quot;;&quot;Jah&quot;;&quot;Ei&quot;"/>
    <numFmt numFmtId="173" formatCode="&quot;Tõene&quot;;&quot;Tõene&quot;;&quot;Väär&quot;"/>
    <numFmt numFmtId="174" formatCode="&quot;Sees&quot;;&quot;Sees&quot;;&quot;Väljas&quot;"/>
    <numFmt numFmtId="175" formatCode="[$€-2]\ #,##0.00_);[Red]\([$€-2]\ #,##0.00\)"/>
    <numFmt numFmtId="176" formatCode="[$-425]d\.\ mmmm\ yyyy&quot;. a.&quot;"/>
    <numFmt numFmtId="177" formatCode="#,##0;[Red]#,##0"/>
  </numFmts>
  <fonts count="110">
    <font>
      <sz val="11"/>
      <color theme="1"/>
      <name val="Calibri"/>
      <family val="2"/>
    </font>
    <font>
      <sz val="11"/>
      <color indexed="8"/>
      <name val="Calibri"/>
      <family val="2"/>
    </font>
    <font>
      <b/>
      <sz val="9"/>
      <color indexed="8"/>
      <name val="Arial"/>
      <family val="2"/>
    </font>
    <font>
      <b/>
      <sz val="7"/>
      <color indexed="8"/>
      <name val="Times New Roman"/>
      <family val="1"/>
    </font>
    <font>
      <i/>
      <sz val="10"/>
      <name val="Arial"/>
      <family val="2"/>
    </font>
    <font>
      <b/>
      <sz val="9"/>
      <name val="Arial"/>
      <family val="2"/>
    </font>
    <font>
      <sz val="10"/>
      <name val="Arial"/>
      <family val="2"/>
    </font>
    <font>
      <i/>
      <sz val="10"/>
      <color indexed="8"/>
      <name val="Arial"/>
      <family val="2"/>
    </font>
    <font>
      <b/>
      <sz val="12"/>
      <color indexed="8"/>
      <name val="Times New Roman"/>
      <family val="1"/>
    </font>
    <font>
      <b/>
      <sz val="12"/>
      <color indexed="8"/>
      <name val="Calibri"/>
      <family val="2"/>
    </font>
    <font>
      <b/>
      <i/>
      <sz val="9"/>
      <name val="Arial"/>
      <family val="2"/>
    </font>
    <font>
      <sz val="9"/>
      <name val="Arial"/>
      <family val="2"/>
    </font>
    <font>
      <sz val="10"/>
      <color indexed="8"/>
      <name val="Calibri"/>
      <family val="2"/>
    </font>
    <font>
      <sz val="10"/>
      <color indexed="10"/>
      <name val="Arial"/>
      <family val="2"/>
    </font>
    <font>
      <b/>
      <i/>
      <sz val="10"/>
      <color indexed="8"/>
      <name val="Arial"/>
      <family val="2"/>
    </font>
    <font>
      <i/>
      <sz val="9"/>
      <name val="Arial"/>
      <family val="2"/>
    </font>
    <font>
      <sz val="10"/>
      <name val="Times New Roman"/>
      <family val="1"/>
    </font>
    <font>
      <b/>
      <i/>
      <sz val="9"/>
      <color indexed="8"/>
      <name val="Arial"/>
      <family val="2"/>
    </font>
    <font>
      <i/>
      <sz val="9"/>
      <color indexed="8"/>
      <name val="Arial"/>
      <family val="2"/>
    </font>
    <font>
      <b/>
      <i/>
      <sz val="9"/>
      <color indexed="8"/>
      <name val="Calibri"/>
      <family val="2"/>
    </font>
    <font>
      <i/>
      <sz val="9"/>
      <color indexed="8"/>
      <name val="Calibri"/>
      <family val="2"/>
    </font>
    <font>
      <sz val="10"/>
      <color indexed="8"/>
      <name val="Arial"/>
      <family val="2"/>
    </font>
    <font>
      <sz val="11"/>
      <color indexed="9"/>
      <name val="Calibri"/>
      <family val="2"/>
    </font>
    <font>
      <b/>
      <sz val="11"/>
      <color indexed="52"/>
      <name val="Calibri"/>
      <family val="2"/>
    </font>
    <font>
      <sz val="11"/>
      <color indexed="20"/>
      <name val="Calibri"/>
      <family val="2"/>
    </font>
    <font>
      <sz val="11"/>
      <color indexed="17"/>
      <name val="Calibri"/>
      <family val="2"/>
    </font>
    <font>
      <sz val="11"/>
      <color indexed="10"/>
      <name val="Calibri"/>
      <family val="2"/>
    </font>
    <font>
      <u val="single"/>
      <sz val="11"/>
      <color indexed="12"/>
      <name val="Calibri"/>
      <family val="2"/>
    </font>
    <font>
      <b/>
      <sz val="11"/>
      <color indexed="8"/>
      <name val="Calibri"/>
      <family val="2"/>
    </font>
    <font>
      <b/>
      <sz val="11"/>
      <color indexed="9"/>
      <name val="Calibri"/>
      <family val="2"/>
    </font>
    <font>
      <u val="single"/>
      <sz val="11"/>
      <color indexed="20"/>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b/>
      <sz val="10"/>
      <color indexed="8"/>
      <name val="Calibri"/>
      <family val="2"/>
    </font>
    <font>
      <sz val="9"/>
      <color indexed="8"/>
      <name val="Arial"/>
      <family val="2"/>
    </font>
    <font>
      <b/>
      <sz val="11"/>
      <color indexed="8"/>
      <name val="Arial"/>
      <family val="2"/>
    </font>
    <font>
      <b/>
      <sz val="9"/>
      <color indexed="10"/>
      <name val="Arial"/>
      <family val="2"/>
    </font>
    <font>
      <i/>
      <sz val="11"/>
      <color indexed="8"/>
      <name val="Calibri"/>
      <family val="2"/>
    </font>
    <font>
      <i/>
      <sz val="11"/>
      <name val="Calibri"/>
      <family val="2"/>
    </font>
    <font>
      <sz val="9"/>
      <color indexed="10"/>
      <name val="Arial"/>
      <family val="2"/>
    </font>
    <font>
      <sz val="11"/>
      <name val="Calibri"/>
      <family val="2"/>
    </font>
    <font>
      <b/>
      <sz val="11"/>
      <name val="Calibri"/>
      <family val="2"/>
    </font>
    <font>
      <b/>
      <sz val="10"/>
      <color indexed="10"/>
      <name val="Arial"/>
      <family val="2"/>
    </font>
    <font>
      <b/>
      <sz val="10"/>
      <color indexed="8"/>
      <name val="Arial"/>
      <family val="2"/>
    </font>
    <font>
      <i/>
      <sz val="12"/>
      <color indexed="8"/>
      <name val="Times New Roman"/>
      <family val="1"/>
    </font>
    <font>
      <b/>
      <i/>
      <sz val="9"/>
      <color indexed="10"/>
      <name val="Arial"/>
      <family val="2"/>
    </font>
    <font>
      <i/>
      <strike/>
      <sz val="9"/>
      <color indexed="10"/>
      <name val="Arial"/>
      <family val="2"/>
    </font>
    <font>
      <b/>
      <i/>
      <sz val="11"/>
      <color indexed="8"/>
      <name val="Arial"/>
      <family val="2"/>
    </font>
    <font>
      <sz val="11"/>
      <color indexed="8"/>
      <name val="Arial"/>
      <family val="2"/>
    </font>
    <font>
      <b/>
      <i/>
      <sz val="11"/>
      <color indexed="8"/>
      <name val="Calibri"/>
      <family val="2"/>
    </font>
    <font>
      <sz val="11"/>
      <color indexed="8"/>
      <name val="Times New Roman"/>
      <family val="1"/>
    </font>
    <font>
      <sz val="8"/>
      <name val="Segoe U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1"/>
      <color theme="10"/>
      <name val="Calibri"/>
      <family val="2"/>
    </font>
    <font>
      <b/>
      <sz val="11"/>
      <color theme="1"/>
      <name val="Calibri"/>
      <family val="2"/>
    </font>
    <font>
      <b/>
      <sz val="11"/>
      <color theme="0"/>
      <name val="Calibri"/>
      <family val="2"/>
    </font>
    <font>
      <u val="single"/>
      <sz val="11"/>
      <color theme="11"/>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sz val="10"/>
      <color theme="1"/>
      <name val="Calibri"/>
      <family val="2"/>
    </font>
    <font>
      <b/>
      <sz val="10"/>
      <color theme="1"/>
      <name val="Calibri"/>
      <family val="2"/>
    </font>
    <font>
      <b/>
      <sz val="12"/>
      <color theme="1"/>
      <name val="Calibri"/>
      <family val="2"/>
    </font>
    <font>
      <b/>
      <sz val="9"/>
      <color rgb="FF000000"/>
      <name val="Arial"/>
      <family val="2"/>
    </font>
    <font>
      <sz val="9"/>
      <color rgb="FF000000"/>
      <name val="Arial"/>
      <family val="2"/>
    </font>
    <font>
      <b/>
      <sz val="11"/>
      <color theme="1"/>
      <name val="Arial"/>
      <family val="2"/>
    </font>
    <font>
      <b/>
      <sz val="9"/>
      <color rgb="FFFF0000"/>
      <name val="Arial"/>
      <family val="2"/>
    </font>
    <font>
      <i/>
      <sz val="10"/>
      <color theme="1"/>
      <name val="Arial"/>
      <family val="2"/>
    </font>
    <font>
      <sz val="9"/>
      <color theme="1"/>
      <name val="Arial"/>
      <family val="2"/>
    </font>
    <font>
      <b/>
      <i/>
      <sz val="9"/>
      <color rgb="FF000000"/>
      <name val="Arial"/>
      <family val="2"/>
    </font>
    <font>
      <i/>
      <sz val="9"/>
      <color rgb="FF000000"/>
      <name val="Arial"/>
      <family val="2"/>
    </font>
    <font>
      <i/>
      <sz val="10"/>
      <color rgb="FF000000"/>
      <name val="Arial"/>
      <family val="2"/>
    </font>
    <font>
      <i/>
      <sz val="11"/>
      <color theme="1"/>
      <name val="Calibri"/>
      <family val="2"/>
    </font>
    <font>
      <i/>
      <sz val="11"/>
      <color rgb="FF000000"/>
      <name val="Calibri"/>
      <family val="2"/>
    </font>
    <font>
      <b/>
      <sz val="9"/>
      <color theme="1"/>
      <name val="Arial"/>
      <family val="2"/>
    </font>
    <font>
      <sz val="9"/>
      <color rgb="FFFF0000"/>
      <name val="Arial"/>
      <family val="2"/>
    </font>
    <font>
      <b/>
      <sz val="11"/>
      <color rgb="FF000000"/>
      <name val="Calibri"/>
      <family val="2"/>
    </font>
    <font>
      <sz val="11"/>
      <color rgb="FF000000"/>
      <name val="Calibri"/>
      <family val="2"/>
    </font>
    <font>
      <sz val="10"/>
      <color theme="1"/>
      <name val="Arial"/>
      <family val="2"/>
    </font>
    <font>
      <b/>
      <sz val="10"/>
      <color rgb="FFFF0000"/>
      <name val="Arial"/>
      <family val="2"/>
    </font>
    <font>
      <b/>
      <sz val="10"/>
      <color rgb="FF000000"/>
      <name val="Arial"/>
      <family val="2"/>
    </font>
    <font>
      <i/>
      <sz val="9"/>
      <color theme="1"/>
      <name val="Arial"/>
      <family val="2"/>
    </font>
    <font>
      <i/>
      <sz val="12"/>
      <color theme="1"/>
      <name val="Times New Roman"/>
      <family val="1"/>
    </font>
    <font>
      <b/>
      <i/>
      <sz val="9"/>
      <color rgb="FFFF0000"/>
      <name val="Arial"/>
      <family val="2"/>
    </font>
    <font>
      <b/>
      <i/>
      <sz val="10"/>
      <color rgb="FF000000"/>
      <name val="Arial"/>
      <family val="2"/>
    </font>
    <font>
      <b/>
      <i/>
      <sz val="9"/>
      <color theme="1"/>
      <name val="Arial"/>
      <family val="2"/>
    </font>
    <font>
      <b/>
      <i/>
      <sz val="9"/>
      <color theme="1"/>
      <name val="Calibri"/>
      <family val="2"/>
    </font>
    <font>
      <i/>
      <strike/>
      <sz val="9"/>
      <color rgb="FFFF0000"/>
      <name val="Arial"/>
      <family val="2"/>
    </font>
    <font>
      <b/>
      <sz val="11"/>
      <color rgb="FF000000"/>
      <name val="Arial"/>
      <family val="2"/>
    </font>
    <font>
      <b/>
      <i/>
      <sz val="11"/>
      <color rgb="FF000000"/>
      <name val="Arial"/>
      <family val="2"/>
    </font>
    <font>
      <sz val="11"/>
      <color theme="1"/>
      <name val="Arial"/>
      <family val="2"/>
    </font>
    <font>
      <b/>
      <i/>
      <sz val="11"/>
      <color rgb="FF000000"/>
      <name val="Calibri"/>
      <family val="2"/>
    </font>
    <font>
      <sz val="11"/>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3"/>
        <bgColor indexed="64"/>
      </patternFill>
    </fill>
    <fill>
      <patternFill patternType="solid">
        <fgColor rgb="FF99CCFF"/>
        <bgColor indexed="64"/>
      </patternFill>
    </fill>
    <fill>
      <patternFill patternType="solid">
        <fgColor rgb="FFFFFFFF"/>
        <bgColor indexed="64"/>
      </patternFill>
    </fill>
    <fill>
      <patternFill patternType="solid">
        <fgColor rgb="FFFFFF00"/>
        <bgColor indexed="64"/>
      </patternFill>
    </fill>
    <fill>
      <patternFill patternType="solid">
        <fgColor theme="3" tint="0.5999900102615356"/>
        <bgColor indexed="64"/>
      </patternFill>
    </fill>
    <fill>
      <patternFill patternType="solid">
        <fgColor theme="0"/>
        <bgColor indexed="64"/>
      </patternFill>
    </fill>
    <fill>
      <patternFill patternType="solid">
        <fgColor theme="0" tint="-0.1499900072813034"/>
        <bgColor indexed="64"/>
      </patternFill>
    </fill>
    <fill>
      <patternFill patternType="lightDown"/>
    </fill>
    <fill>
      <patternFill patternType="solid">
        <fgColor rgb="FF8AB2E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color indexed="63"/>
      </left>
      <right>
        <color indexed="63"/>
      </right>
      <top>
        <color indexed="63"/>
      </top>
      <bottom style="thin"/>
    </border>
    <border>
      <left style="thin"/>
      <right style="thin"/>
      <top>
        <color indexed="63"/>
      </top>
      <bottom style="thin"/>
    </border>
    <border>
      <left style="thin"/>
      <right/>
      <top style="thin"/>
      <bottom style="thin"/>
    </border>
    <border>
      <left>
        <color indexed="63"/>
      </left>
      <right style="thin"/>
      <top style="thin"/>
      <bottom style="thin"/>
    </border>
    <border>
      <left/>
      <right/>
      <top style="thin"/>
      <bottom style="thin"/>
    </border>
    <border>
      <left style="thin"/>
      <right style="thin"/>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1" applyNumberFormat="0" applyAlignment="0" applyProtection="0"/>
    <xf numFmtId="0" fontId="61" fillId="21" borderId="0" applyNumberFormat="0" applyBorder="0" applyAlignment="0" applyProtection="0"/>
    <xf numFmtId="0" fontId="62" fillId="22"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2"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23" borderId="3" applyNumberFormat="0" applyAlignment="0" applyProtection="0"/>
    <xf numFmtId="0" fontId="67" fillId="0" borderId="0" applyNumberFormat="0" applyFill="0" applyBorder="0" applyAlignment="0" applyProtection="0"/>
    <xf numFmtId="0" fontId="68" fillId="0" borderId="4" applyNumberFormat="0" applyFill="0" applyAlignment="0" applyProtection="0"/>
    <xf numFmtId="0" fontId="0" fillId="24" borderId="5" applyNumberFormat="0" applyFont="0" applyAlignment="0" applyProtection="0"/>
    <xf numFmtId="0" fontId="69" fillId="25" borderId="0" applyNumberFormat="0" applyBorder="0" applyAlignment="0" applyProtection="0"/>
    <xf numFmtId="0" fontId="1" fillId="0" borderId="0">
      <alignment/>
      <protection/>
    </xf>
    <xf numFmtId="0" fontId="1" fillId="0" borderId="0">
      <alignment/>
      <protection/>
    </xf>
    <xf numFmtId="0" fontId="6" fillId="0" borderId="0">
      <alignment/>
      <protection/>
    </xf>
    <xf numFmtId="0" fontId="70" fillId="0" borderId="0" applyNumberForma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73" fillId="0" borderId="8" applyNumberFormat="0" applyFill="0" applyAlignment="0" applyProtection="0"/>
    <xf numFmtId="0" fontId="73" fillId="0" borderId="0" applyNumberFormat="0" applyFill="0" applyBorder="0" applyAlignment="0" applyProtection="0"/>
    <xf numFmtId="9" fontId="0" fillId="0" borderId="0" applyFont="0" applyFill="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74" fillId="0" borderId="0" applyNumberFormat="0" applyFill="0" applyBorder="0" applyAlignment="0" applyProtection="0"/>
    <xf numFmtId="0" fontId="75" fillId="32"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20" borderId="9" applyNumberFormat="0" applyAlignment="0" applyProtection="0"/>
  </cellStyleXfs>
  <cellXfs count="303">
    <xf numFmtId="0" fontId="0" fillId="0" borderId="0" xfId="0" applyFont="1" applyAlignment="1">
      <alignment/>
    </xf>
    <xf numFmtId="0" fontId="77" fillId="0" borderId="0" xfId="0" applyFont="1" applyAlignment="1">
      <alignment/>
    </xf>
    <xf numFmtId="0" fontId="78" fillId="33" borderId="10" xfId="0" applyFont="1" applyFill="1" applyBorder="1" applyAlignment="1">
      <alignment horizontal="center"/>
    </xf>
    <xf numFmtId="0" fontId="0" fillId="0" borderId="0" xfId="0" applyAlignment="1">
      <alignment horizontal="center"/>
    </xf>
    <xf numFmtId="0" fontId="79" fillId="34" borderId="10" xfId="0" applyFont="1" applyFill="1" applyBorder="1" applyAlignment="1">
      <alignment horizontal="left" indent="2"/>
    </xf>
    <xf numFmtId="0" fontId="80" fillId="34" borderId="10" xfId="0" applyFont="1" applyFill="1" applyBorder="1" applyAlignment="1">
      <alignment wrapText="1"/>
    </xf>
    <xf numFmtId="3" fontId="80" fillId="34" borderId="10" xfId="0" applyNumberFormat="1" applyFont="1" applyFill="1" applyBorder="1" applyAlignment="1">
      <alignment/>
    </xf>
    <xf numFmtId="0" fontId="81" fillId="0" borderId="10" xfId="0" applyFont="1" applyBorder="1" applyAlignment="1">
      <alignment horizontal="center"/>
    </xf>
    <xf numFmtId="3" fontId="80" fillId="0" borderId="10" xfId="0" applyNumberFormat="1" applyFont="1" applyBorder="1" applyAlignment="1">
      <alignment horizontal="center"/>
    </xf>
    <xf numFmtId="3" fontId="80" fillId="34" borderId="10" xfId="0" applyNumberFormat="1" applyFont="1" applyFill="1" applyBorder="1" applyAlignment="1">
      <alignment horizontal="center"/>
    </xf>
    <xf numFmtId="0" fontId="81" fillId="35" borderId="10" xfId="0" applyFont="1" applyFill="1" applyBorder="1" applyAlignment="1">
      <alignment horizontal="center" wrapText="1"/>
    </xf>
    <xf numFmtId="0" fontId="81" fillId="35" borderId="10" xfId="0" applyFont="1" applyFill="1" applyBorder="1" applyAlignment="1">
      <alignment horizontal="center"/>
    </xf>
    <xf numFmtId="3" fontId="81" fillId="0" borderId="10" xfId="0" applyNumberFormat="1" applyFont="1" applyBorder="1" applyAlignment="1">
      <alignment horizontal="right"/>
    </xf>
    <xf numFmtId="0" fontId="80" fillId="34" borderId="10" xfId="0" applyFont="1" applyFill="1" applyBorder="1" applyAlignment="1">
      <alignment horizontal="left" vertical="top" wrapText="1"/>
    </xf>
    <xf numFmtId="0" fontId="0" fillId="0" borderId="0" xfId="0" applyAlignment="1">
      <alignment horizontal="left"/>
    </xf>
    <xf numFmtId="0" fontId="80" fillId="36" borderId="10" xfId="0" applyFont="1" applyFill="1" applyBorder="1" applyAlignment="1">
      <alignment horizontal="center"/>
    </xf>
    <xf numFmtId="0" fontId="82" fillId="37" borderId="10" xfId="0" applyFont="1" applyFill="1" applyBorder="1" applyAlignment="1">
      <alignment horizontal="left" wrapText="1"/>
    </xf>
    <xf numFmtId="0" fontId="80" fillId="37" borderId="10" xfId="0" applyFont="1" applyFill="1" applyBorder="1" applyAlignment="1">
      <alignment horizontal="center" wrapText="1"/>
    </xf>
    <xf numFmtId="0" fontId="80" fillId="37" borderId="10" xfId="0" applyFont="1" applyFill="1" applyBorder="1" applyAlignment="1">
      <alignment wrapText="1"/>
    </xf>
    <xf numFmtId="3" fontId="80" fillId="37" borderId="10" xfId="0" applyNumberFormat="1" applyFont="1" applyFill="1" applyBorder="1" applyAlignment="1">
      <alignment horizontal="center"/>
    </xf>
    <xf numFmtId="0" fontId="83" fillId="34" borderId="10" xfId="0" applyFont="1" applyFill="1" applyBorder="1" applyAlignment="1">
      <alignment horizontal="left" vertical="top" wrapText="1"/>
    </xf>
    <xf numFmtId="0" fontId="83" fillId="36" borderId="10" xfId="0" applyFont="1" applyFill="1" applyBorder="1" applyAlignment="1">
      <alignment wrapText="1"/>
    </xf>
    <xf numFmtId="0" fontId="5" fillId="36" borderId="10" xfId="0" applyFont="1" applyFill="1" applyBorder="1" applyAlignment="1">
      <alignment horizontal="center" wrapText="1"/>
    </xf>
    <xf numFmtId="1" fontId="84" fillId="0" borderId="10" xfId="0" applyNumberFormat="1" applyFont="1" applyBorder="1" applyAlignment="1">
      <alignment vertical="top" wrapText="1"/>
    </xf>
    <xf numFmtId="0" fontId="80" fillId="34" borderId="10" xfId="0" applyFont="1" applyFill="1" applyBorder="1" applyAlignment="1">
      <alignment horizontal="center" wrapText="1"/>
    </xf>
    <xf numFmtId="0" fontId="5" fillId="34" borderId="10" xfId="0" applyFont="1" applyFill="1" applyBorder="1" applyAlignment="1">
      <alignment horizontal="left" vertical="top" wrapText="1"/>
    </xf>
    <xf numFmtId="0" fontId="0" fillId="0" borderId="10" xfId="0" applyBorder="1" applyAlignment="1">
      <alignment horizontal="center"/>
    </xf>
    <xf numFmtId="0" fontId="84" fillId="0" borderId="10" xfId="0" applyFont="1" applyBorder="1" applyAlignment="1">
      <alignment wrapText="1"/>
    </xf>
    <xf numFmtId="0" fontId="84" fillId="0" borderId="10" xfId="0" applyFont="1" applyBorder="1" applyAlignment="1">
      <alignment vertical="top" wrapText="1"/>
    </xf>
    <xf numFmtId="14" fontId="84" fillId="0" borderId="10" xfId="0" applyNumberFormat="1" applyFont="1" applyBorder="1" applyAlignment="1">
      <alignment vertical="top" wrapText="1"/>
    </xf>
    <xf numFmtId="9" fontId="81" fillId="0" borderId="10" xfId="0" applyNumberFormat="1" applyFont="1" applyBorder="1" applyAlignment="1">
      <alignment horizontal="center" wrapText="1"/>
    </xf>
    <xf numFmtId="10" fontId="81" fillId="0" borderId="10" xfId="0" applyNumberFormat="1" applyFont="1" applyBorder="1" applyAlignment="1">
      <alignment horizontal="center" wrapText="1"/>
    </xf>
    <xf numFmtId="0" fontId="84" fillId="0" borderId="11" xfId="0" applyFont="1" applyBorder="1" applyAlignment="1">
      <alignment vertical="top" wrapText="1"/>
    </xf>
    <xf numFmtId="0" fontId="0" fillId="0" borderId="10" xfId="0" applyBorder="1" applyAlignment="1">
      <alignment horizontal="center" wrapText="1"/>
    </xf>
    <xf numFmtId="0" fontId="85" fillId="0" borderId="10" xfId="0" applyFont="1" applyBorder="1" applyAlignment="1">
      <alignment horizontal="center" wrapText="1"/>
    </xf>
    <xf numFmtId="0" fontId="10" fillId="36" borderId="10" xfId="0" applyFont="1" applyFill="1" applyBorder="1" applyAlignment="1">
      <alignment horizontal="center" wrapText="1"/>
    </xf>
    <xf numFmtId="0" fontId="86" fillId="37" borderId="10" xfId="0" applyFont="1" applyFill="1" applyBorder="1" applyAlignment="1">
      <alignment horizontal="center" wrapText="1"/>
    </xf>
    <xf numFmtId="0" fontId="0" fillId="0" borderId="12" xfId="0" applyBorder="1" applyAlignment="1">
      <alignment horizontal="left"/>
    </xf>
    <xf numFmtId="0" fontId="65" fillId="0" borderId="0" xfId="0" applyFont="1" applyAlignment="1">
      <alignment horizontal="left"/>
    </xf>
    <xf numFmtId="0" fontId="81" fillId="38" borderId="10" xfId="0" applyFont="1" applyFill="1" applyBorder="1" applyAlignment="1">
      <alignment horizontal="center" wrapText="1"/>
    </xf>
    <xf numFmtId="3" fontId="11" fillId="0" borderId="10" xfId="0" applyNumberFormat="1" applyFont="1" applyFill="1" applyBorder="1" applyAlignment="1">
      <alignment horizontal="center"/>
    </xf>
    <xf numFmtId="0" fontId="81" fillId="0" borderId="10" xfId="0" applyFont="1" applyBorder="1" applyAlignment="1">
      <alignment horizontal="center" wrapText="1"/>
    </xf>
    <xf numFmtId="3" fontId="81" fillId="0" borderId="10" xfId="0" applyNumberFormat="1" applyFont="1" applyBorder="1" applyAlignment="1">
      <alignment horizontal="center"/>
    </xf>
    <xf numFmtId="0" fontId="87" fillId="0" borderId="10" xfId="0" applyFont="1" applyBorder="1" applyAlignment="1">
      <alignment horizontal="left" vertical="top" wrapText="1"/>
    </xf>
    <xf numFmtId="0" fontId="88" fillId="0" borderId="10" xfId="0" applyFont="1" applyBorder="1" applyAlignment="1">
      <alignment horizontal="left" vertical="top" wrapText="1"/>
    </xf>
    <xf numFmtId="3" fontId="0" fillId="0" borderId="0" xfId="0" applyNumberFormat="1" applyAlignment="1">
      <alignment/>
    </xf>
    <xf numFmtId="3" fontId="81" fillId="0" borderId="10" xfId="0" applyNumberFormat="1" applyFont="1" applyBorder="1" applyAlignment="1">
      <alignment horizontal="center" wrapText="1"/>
    </xf>
    <xf numFmtId="0" fontId="0" fillId="0" borderId="10" xfId="0" applyFill="1" applyBorder="1" applyAlignment="1">
      <alignment horizontal="center"/>
    </xf>
    <xf numFmtId="49" fontId="89" fillId="0" borderId="10" xfId="39" applyNumberFormat="1" applyFont="1" applyBorder="1" applyAlignment="1">
      <alignment horizontal="center"/>
    </xf>
    <xf numFmtId="49" fontId="89" fillId="38" borderId="10" xfId="39" applyNumberFormat="1" applyFont="1" applyFill="1" applyBorder="1" applyAlignment="1">
      <alignment horizontal="center"/>
    </xf>
    <xf numFmtId="49" fontId="89" fillId="0" borderId="10" xfId="39" applyNumberFormat="1" applyFont="1" applyFill="1" applyBorder="1" applyAlignment="1">
      <alignment horizontal="center"/>
    </xf>
    <xf numFmtId="49" fontId="90" fillId="38" borderId="10" xfId="39" applyNumberFormat="1" applyFont="1" applyFill="1" applyBorder="1" applyAlignment="1">
      <alignment horizontal="center" vertical="top" wrapText="1"/>
    </xf>
    <xf numFmtId="49" fontId="89" fillId="0" borderId="10" xfId="39" applyNumberFormat="1" applyFont="1" applyBorder="1" applyAlignment="1">
      <alignment horizontal="center" wrapText="1"/>
    </xf>
    <xf numFmtId="49" fontId="90" fillId="38" borderId="10" xfId="39" applyNumberFormat="1" applyFont="1" applyFill="1" applyBorder="1" applyAlignment="1">
      <alignment horizontal="center" wrapText="1"/>
    </xf>
    <xf numFmtId="0" fontId="85" fillId="0" borderId="10" xfId="0" applyFont="1" applyBorder="1" applyAlignment="1">
      <alignment horizontal="center"/>
    </xf>
    <xf numFmtId="49" fontId="89" fillId="34" borderId="10" xfId="39" applyNumberFormat="1" applyFont="1" applyFill="1" applyBorder="1" applyAlignment="1">
      <alignment horizontal="center"/>
    </xf>
    <xf numFmtId="49" fontId="45" fillId="38" borderId="10" xfId="39" applyNumberFormat="1" applyFont="1" applyFill="1" applyBorder="1" applyAlignment="1">
      <alignment horizontal="center"/>
    </xf>
    <xf numFmtId="0" fontId="91" fillId="34" borderId="10" xfId="0" applyFont="1" applyFill="1" applyBorder="1" applyAlignment="1">
      <alignment wrapText="1"/>
    </xf>
    <xf numFmtId="49" fontId="90" fillId="0" borderId="10" xfId="39" applyNumberFormat="1" applyFont="1" applyFill="1" applyBorder="1" applyAlignment="1">
      <alignment horizontal="center" wrapText="1"/>
    </xf>
    <xf numFmtId="3" fontId="0" fillId="0" borderId="10" xfId="0" applyNumberFormat="1" applyBorder="1" applyAlignment="1">
      <alignment horizontal="center"/>
    </xf>
    <xf numFmtId="3" fontId="85" fillId="0" borderId="10" xfId="0" applyNumberFormat="1" applyFont="1" applyBorder="1" applyAlignment="1">
      <alignment horizontal="center"/>
    </xf>
    <xf numFmtId="3" fontId="81" fillId="0" borderId="10" xfId="0" applyNumberFormat="1" applyFont="1" applyBorder="1" applyAlignment="1">
      <alignment horizontal="right" wrapText="1"/>
    </xf>
    <xf numFmtId="3" fontId="80" fillId="0" borderId="10" xfId="0" applyNumberFormat="1" applyFont="1" applyBorder="1" applyAlignment="1">
      <alignment horizontal="right"/>
    </xf>
    <xf numFmtId="0" fontId="81" fillId="0" borderId="0" xfId="0" applyFont="1" applyAlignment="1">
      <alignment horizontal="center" wrapText="1"/>
    </xf>
    <xf numFmtId="0" fontId="81" fillId="0" borderId="10" xfId="0" applyFont="1" applyBorder="1" applyAlignment="1">
      <alignment horizontal="right"/>
    </xf>
    <xf numFmtId="3" fontId="11" fillId="0" borderId="10" xfId="0" applyNumberFormat="1" applyFont="1" applyBorder="1" applyAlignment="1">
      <alignment horizontal="center"/>
    </xf>
    <xf numFmtId="0" fontId="85" fillId="0" borderId="0" xfId="0" applyFont="1" applyAlignment="1">
      <alignment wrapText="1"/>
    </xf>
    <xf numFmtId="3" fontId="80" fillId="34" borderId="10" xfId="0" applyNumberFormat="1" applyFont="1" applyFill="1" applyBorder="1" applyAlignment="1">
      <alignment horizontal="right"/>
    </xf>
    <xf numFmtId="3" fontId="92" fillId="0" borderId="10" xfId="0" applyNumberFormat="1" applyFont="1" applyBorder="1" applyAlignment="1">
      <alignment horizontal="center" wrapText="1"/>
    </xf>
    <xf numFmtId="0" fontId="84" fillId="0" borderId="10" xfId="0" applyFont="1" applyFill="1" applyBorder="1" applyAlignment="1">
      <alignment vertical="top" wrapText="1" shrinkToFit="1"/>
    </xf>
    <xf numFmtId="49" fontId="0" fillId="0" borderId="10" xfId="0" applyNumberFormat="1" applyFont="1" applyBorder="1" applyAlignment="1">
      <alignment horizontal="center"/>
    </xf>
    <xf numFmtId="49" fontId="0" fillId="0" borderId="0" xfId="0" applyNumberFormat="1" applyFont="1" applyAlignment="1">
      <alignment horizontal="center"/>
    </xf>
    <xf numFmtId="49" fontId="47" fillId="0" borderId="10" xfId="39" applyNumberFormat="1" applyFont="1" applyBorder="1" applyAlignment="1">
      <alignment horizontal="center" wrapText="1"/>
    </xf>
    <xf numFmtId="0" fontId="4" fillId="0" borderId="10" xfId="0" applyFont="1" applyBorder="1" applyAlignment="1">
      <alignment horizontal="left" vertical="top" wrapText="1"/>
    </xf>
    <xf numFmtId="49" fontId="89" fillId="34" borderId="13" xfId="39" applyNumberFormat="1" applyFont="1" applyFill="1" applyBorder="1" applyAlignment="1">
      <alignment horizontal="center"/>
    </xf>
    <xf numFmtId="0" fontId="80" fillId="34" borderId="13" xfId="0" applyFont="1" applyFill="1" applyBorder="1" applyAlignment="1">
      <alignment horizontal="left" vertical="top" wrapText="1"/>
    </xf>
    <xf numFmtId="0" fontId="80" fillId="34" borderId="13" xfId="0" applyFont="1" applyFill="1" applyBorder="1" applyAlignment="1">
      <alignment horizontal="center" wrapText="1"/>
    </xf>
    <xf numFmtId="3" fontId="80" fillId="34" borderId="13" xfId="0" applyNumberFormat="1" applyFont="1" applyFill="1" applyBorder="1" applyAlignment="1">
      <alignment horizontal="center"/>
    </xf>
    <xf numFmtId="0" fontId="11" fillId="0" borderId="10" xfId="0" applyFont="1" applyBorder="1" applyAlignment="1">
      <alignment horizontal="center" wrapText="1"/>
    </xf>
    <xf numFmtId="0" fontId="16" fillId="0" borderId="10" xfId="0" applyFont="1" applyBorder="1" applyAlignment="1">
      <alignment horizontal="center" wrapText="1"/>
    </xf>
    <xf numFmtId="0" fontId="11" fillId="0" borderId="10" xfId="0" applyFont="1" applyBorder="1" applyAlignment="1">
      <alignment horizontal="center"/>
    </xf>
    <xf numFmtId="0" fontId="0" fillId="0" borderId="0" xfId="0" applyFont="1" applyAlignment="1">
      <alignment/>
    </xf>
    <xf numFmtId="0" fontId="9" fillId="0" borderId="0" xfId="0" applyFont="1" applyAlignment="1">
      <alignment horizontal="left" vertical="top"/>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wrapText="1"/>
    </xf>
    <xf numFmtId="0" fontId="65" fillId="39" borderId="10" xfId="0" applyFont="1" applyFill="1" applyBorder="1" applyAlignment="1">
      <alignment horizontal="center" vertical="center" wrapText="1"/>
    </xf>
    <xf numFmtId="0" fontId="93" fillId="39" borderId="10" xfId="0" applyFont="1" applyFill="1" applyBorder="1" applyAlignment="1">
      <alignment horizontal="center" vertical="center" wrapText="1"/>
    </xf>
    <xf numFmtId="0" fontId="65" fillId="10" borderId="10" xfId="0" applyFont="1" applyFill="1" applyBorder="1" applyAlignment="1">
      <alignment horizontal="left" vertical="center" wrapText="1"/>
    </xf>
    <xf numFmtId="0" fontId="65" fillId="2" borderId="10" xfId="0" applyFont="1" applyFill="1" applyBorder="1" applyAlignment="1">
      <alignment vertical="center" wrapText="1"/>
    </xf>
    <xf numFmtId="0" fontId="65" fillId="38" borderId="10" xfId="0" applyFont="1" applyFill="1" applyBorder="1" applyAlignment="1">
      <alignment vertical="center" wrapText="1"/>
    </xf>
    <xf numFmtId="0" fontId="0" fillId="40" borderId="10" xfId="0" applyFont="1" applyFill="1" applyBorder="1" applyAlignment="1">
      <alignment/>
    </xf>
    <xf numFmtId="0" fontId="45" fillId="38" borderId="14" xfId="0" applyFont="1" applyFill="1" applyBorder="1" applyAlignment="1">
      <alignment horizontal="left" vertical="top" wrapText="1"/>
    </xf>
    <xf numFmtId="0" fontId="0" fillId="39" borderId="10" xfId="0" applyFont="1" applyFill="1" applyBorder="1" applyAlignment="1">
      <alignment vertical="center"/>
    </xf>
    <xf numFmtId="3" fontId="94" fillId="0" borderId="10" xfId="0" applyNumberFormat="1" applyFont="1" applyFill="1" applyBorder="1" applyAlignment="1">
      <alignment horizontal="center" vertical="center" wrapText="1"/>
    </xf>
    <xf numFmtId="3" fontId="94" fillId="40" borderId="10" xfId="0" applyNumberFormat="1" applyFont="1" applyFill="1" applyBorder="1" applyAlignment="1">
      <alignment horizontal="center" vertical="center" wrapText="1"/>
    </xf>
    <xf numFmtId="3" fontId="47" fillId="0" borderId="10" xfId="0" applyNumberFormat="1" applyFont="1" applyFill="1" applyBorder="1" applyAlignment="1">
      <alignment horizontal="center" vertical="center" wrapText="1"/>
    </xf>
    <xf numFmtId="0" fontId="0" fillId="0" borderId="0" xfId="0" applyFont="1" applyAlignment="1">
      <alignment/>
    </xf>
    <xf numFmtId="0" fontId="48" fillId="38" borderId="10" xfId="0" applyFont="1" applyFill="1" applyBorder="1" applyAlignment="1">
      <alignment wrapText="1"/>
    </xf>
    <xf numFmtId="3" fontId="93" fillId="38" borderId="10" xfId="0" applyNumberFormat="1" applyFont="1" applyFill="1" applyBorder="1" applyAlignment="1">
      <alignment wrapText="1"/>
    </xf>
    <xf numFmtId="3" fontId="93" fillId="38" borderId="10" xfId="0" applyNumberFormat="1" applyFont="1" applyFill="1" applyBorder="1" applyAlignment="1">
      <alignment vertical="top" wrapText="1"/>
    </xf>
    <xf numFmtId="0" fontId="47" fillId="38" borderId="10" xfId="0" applyFont="1" applyFill="1" applyBorder="1" applyAlignment="1">
      <alignment horizontal="right" wrapText="1"/>
    </xf>
    <xf numFmtId="3" fontId="94" fillId="38" borderId="10" xfId="0" applyNumberFormat="1" applyFont="1" applyFill="1" applyBorder="1" applyAlignment="1">
      <alignment horizontal="right" wrapText="1"/>
    </xf>
    <xf numFmtId="3" fontId="94" fillId="38" borderId="10" xfId="0" applyNumberFormat="1" applyFont="1" applyFill="1" applyBorder="1" applyAlignment="1">
      <alignment horizontal="right" vertical="top" wrapText="1"/>
    </xf>
    <xf numFmtId="0" fontId="47" fillId="38" borderId="10" xfId="0" applyFont="1" applyFill="1" applyBorder="1" applyAlignment="1">
      <alignment horizontal="right" vertical="top" wrapText="1"/>
    </xf>
    <xf numFmtId="0" fontId="6" fillId="0" borderId="10" xfId="0" applyFont="1" applyBorder="1" applyAlignment="1">
      <alignment horizontal="center" wrapText="1"/>
    </xf>
    <xf numFmtId="3" fontId="81" fillId="0" borderId="11" xfId="0" applyNumberFormat="1" applyFont="1" applyBorder="1" applyAlignment="1">
      <alignment horizontal="center"/>
    </xf>
    <xf numFmtId="3" fontId="85" fillId="0" borderId="10" xfId="0" applyNumberFormat="1" applyFont="1" applyBorder="1" applyAlignment="1">
      <alignment horizontal="center" wrapText="1"/>
    </xf>
    <xf numFmtId="3" fontId="11" fillId="0" borderId="10" xfId="0" applyNumberFormat="1" applyFont="1" applyBorder="1" applyAlignment="1">
      <alignment horizontal="center" wrapText="1"/>
    </xf>
    <xf numFmtId="0" fontId="0" fillId="0" borderId="0" xfId="0" applyAlignment="1">
      <alignment horizontal="right"/>
    </xf>
    <xf numFmtId="0" fontId="80" fillId="36" borderId="10" xfId="0" applyFont="1" applyFill="1" applyBorder="1" applyAlignment="1">
      <alignment horizontal="right" wrapText="1"/>
    </xf>
    <xf numFmtId="3" fontId="80" fillId="37" borderId="10" xfId="0" applyNumberFormat="1" applyFont="1" applyFill="1" applyBorder="1" applyAlignment="1">
      <alignment horizontal="right"/>
    </xf>
    <xf numFmtId="3" fontId="80" fillId="0" borderId="10" xfId="0" applyNumberFormat="1" applyFont="1" applyBorder="1" applyAlignment="1">
      <alignment horizontal="right" wrapText="1"/>
    </xf>
    <xf numFmtId="3" fontId="11" fillId="0" borderId="10" xfId="0" applyNumberFormat="1" applyFont="1" applyBorder="1" applyAlignment="1">
      <alignment horizontal="right" wrapText="1"/>
    </xf>
    <xf numFmtId="3" fontId="80" fillId="34" borderId="13" xfId="0" applyNumberFormat="1" applyFont="1" applyFill="1" applyBorder="1" applyAlignment="1">
      <alignment horizontal="right"/>
    </xf>
    <xf numFmtId="3" fontId="81" fillId="0" borderId="15" xfId="0" applyNumberFormat="1" applyFont="1" applyBorder="1" applyAlignment="1">
      <alignment horizontal="right" wrapText="1"/>
    </xf>
    <xf numFmtId="0" fontId="0" fillId="0" borderId="10" xfId="0" applyBorder="1" applyAlignment="1">
      <alignment horizontal="right"/>
    </xf>
    <xf numFmtId="3" fontId="85" fillId="0" borderId="10" xfId="0" applyNumberFormat="1" applyFont="1" applyBorder="1" applyAlignment="1">
      <alignment horizontal="right"/>
    </xf>
    <xf numFmtId="0" fontId="85" fillId="0" borderId="10" xfId="0" applyFont="1" applyBorder="1" applyAlignment="1">
      <alignment horizontal="right"/>
    </xf>
    <xf numFmtId="14" fontId="4" fillId="0" borderId="10" xfId="0" applyNumberFormat="1" applyFont="1" applyBorder="1" applyAlignment="1">
      <alignment vertical="top" wrapText="1"/>
    </xf>
    <xf numFmtId="0" fontId="4" fillId="0" borderId="10" xfId="0" applyFont="1" applyBorder="1" applyAlignment="1">
      <alignment vertical="top" wrapText="1"/>
    </xf>
    <xf numFmtId="0" fontId="4" fillId="38" borderId="10" xfId="0" applyFont="1" applyFill="1" applyBorder="1" applyAlignment="1">
      <alignment vertical="top" wrapText="1"/>
    </xf>
    <xf numFmtId="0" fontId="84" fillId="38" borderId="10" xfId="0" applyFont="1" applyFill="1" applyBorder="1" applyAlignment="1">
      <alignment vertical="top" wrapText="1"/>
    </xf>
    <xf numFmtId="0" fontId="7" fillId="38" borderId="10" xfId="0" applyFont="1" applyFill="1" applyBorder="1" applyAlignment="1">
      <alignment vertical="top" wrapText="1"/>
    </xf>
    <xf numFmtId="0" fontId="79" fillId="34" borderId="10" xfId="0" applyFont="1" applyFill="1" applyBorder="1" applyAlignment="1">
      <alignment horizontal="left" vertical="top" wrapText="1"/>
    </xf>
    <xf numFmtId="0" fontId="4" fillId="0" borderId="10" xfId="0" applyFont="1" applyFill="1" applyBorder="1" applyAlignment="1">
      <alignment vertical="top" wrapText="1"/>
    </xf>
    <xf numFmtId="16" fontId="79" fillId="34" borderId="13" xfId="0" applyNumberFormat="1" applyFont="1" applyFill="1" applyBorder="1" applyAlignment="1">
      <alignment horizontal="left" vertical="top" wrapText="1"/>
    </xf>
    <xf numFmtId="16" fontId="79" fillId="34" borderId="10" xfId="0" applyNumberFormat="1" applyFont="1" applyFill="1" applyBorder="1" applyAlignment="1">
      <alignment horizontal="left" vertical="top" wrapText="1"/>
    </xf>
    <xf numFmtId="14" fontId="4" fillId="38" borderId="10" xfId="0" applyNumberFormat="1" applyFont="1" applyFill="1" applyBorder="1" applyAlignment="1">
      <alignment vertical="top" wrapText="1"/>
    </xf>
    <xf numFmtId="0" fontId="82" fillId="41" borderId="10" xfId="0" applyFont="1" applyFill="1" applyBorder="1" applyAlignment="1">
      <alignment horizontal="left" vertical="top" wrapText="1"/>
    </xf>
    <xf numFmtId="0" fontId="4" fillId="0" borderId="11" xfId="0" applyFont="1" applyBorder="1" applyAlignment="1">
      <alignment vertical="top" wrapText="1"/>
    </xf>
    <xf numFmtId="14" fontId="84" fillId="0" borderId="13" xfId="0" applyNumberFormat="1" applyFont="1" applyBorder="1" applyAlignment="1">
      <alignment vertical="top" wrapText="1"/>
    </xf>
    <xf numFmtId="14" fontId="84" fillId="0" borderId="10" xfId="0" applyNumberFormat="1" applyFont="1" applyFill="1" applyBorder="1" applyAlignment="1">
      <alignment vertical="top" wrapText="1"/>
    </xf>
    <xf numFmtId="0" fontId="88" fillId="0" borderId="0" xfId="0" applyFont="1" applyAlignment="1">
      <alignment vertical="top" wrapText="1"/>
    </xf>
    <xf numFmtId="16" fontId="79" fillId="34" borderId="10" xfId="0" applyNumberFormat="1" applyFont="1" applyFill="1" applyBorder="1" applyAlignment="1">
      <alignment horizontal="left" vertical="top"/>
    </xf>
    <xf numFmtId="0" fontId="84" fillId="0" borderId="10" xfId="0" applyFont="1" applyBorder="1" applyAlignment="1">
      <alignment horizontal="left" vertical="top" wrapText="1"/>
    </xf>
    <xf numFmtId="0" fontId="79" fillId="34" borderId="10" xfId="0" applyFont="1" applyFill="1" applyBorder="1" applyAlignment="1">
      <alignment horizontal="left" vertical="top"/>
    </xf>
    <xf numFmtId="14" fontId="84" fillId="0" borderId="10" xfId="0" applyNumberFormat="1" applyFont="1" applyBorder="1" applyAlignment="1">
      <alignment horizontal="left" vertical="top" wrapText="1"/>
    </xf>
    <xf numFmtId="0" fontId="82" fillId="37" borderId="10" xfId="0" applyFont="1" applyFill="1" applyBorder="1" applyAlignment="1">
      <alignment horizontal="left" vertical="top" wrapText="1"/>
    </xf>
    <xf numFmtId="0" fontId="88" fillId="0" borderId="10" xfId="0" applyFont="1" applyBorder="1" applyAlignment="1">
      <alignment vertical="top" wrapText="1"/>
    </xf>
    <xf numFmtId="0" fontId="84" fillId="0" borderId="0" xfId="0" applyFont="1" applyAlignment="1">
      <alignment vertical="top" wrapText="1"/>
    </xf>
    <xf numFmtId="0" fontId="80" fillId="37" borderId="10" xfId="0" applyFont="1" applyFill="1" applyBorder="1" applyAlignment="1">
      <alignment horizontal="center" vertical="top" wrapText="1"/>
    </xf>
    <xf numFmtId="0" fontId="88" fillId="0" borderId="13" xfId="0" applyFont="1" applyBorder="1" applyAlignment="1">
      <alignment horizontal="left" vertical="top" wrapText="1"/>
    </xf>
    <xf numFmtId="0" fontId="84" fillId="0" borderId="10" xfId="0" applyFont="1" applyFill="1" applyBorder="1" applyAlignment="1">
      <alignment vertical="top" wrapText="1"/>
    </xf>
    <xf numFmtId="0" fontId="84" fillId="0" borderId="0" xfId="0" applyFont="1" applyAlignment="1">
      <alignment horizontal="left" vertical="top" wrapText="1"/>
    </xf>
    <xf numFmtId="0" fontId="85" fillId="0" borderId="10" xfId="0" applyFont="1" applyFill="1" applyBorder="1" applyAlignment="1">
      <alignment horizontal="center" wrapText="1"/>
    </xf>
    <xf numFmtId="0" fontId="85" fillId="0" borderId="0" xfId="0" applyFont="1" applyAlignment="1">
      <alignment horizontal="center" wrapText="1"/>
    </xf>
    <xf numFmtId="3" fontId="80" fillId="37" borderId="10" xfId="0" applyNumberFormat="1" applyFont="1" applyFill="1" applyBorder="1" applyAlignment="1">
      <alignment horizontal="left" wrapText="1"/>
    </xf>
    <xf numFmtId="0" fontId="80" fillId="34" borderId="10" xfId="0" applyFont="1" applyFill="1" applyBorder="1" applyAlignment="1">
      <alignment horizontal="left" wrapText="1"/>
    </xf>
    <xf numFmtId="0" fontId="95" fillId="0" borderId="10" xfId="0" applyFont="1" applyBorder="1" applyAlignment="1">
      <alignment horizontal="left" wrapText="1"/>
    </xf>
    <xf numFmtId="0" fontId="96" fillId="0" borderId="10" xfId="0" applyFont="1" applyBorder="1" applyAlignment="1">
      <alignment horizontal="left" wrapText="1"/>
    </xf>
    <xf numFmtId="3" fontId="97" fillId="34" borderId="10" xfId="0" applyNumberFormat="1" applyFont="1" applyFill="1" applyBorder="1" applyAlignment="1">
      <alignment horizontal="left"/>
    </xf>
    <xf numFmtId="3" fontId="97" fillId="34" borderId="13" xfId="0" applyNumberFormat="1" applyFont="1" applyFill="1" applyBorder="1" applyAlignment="1">
      <alignment horizontal="left"/>
    </xf>
    <xf numFmtId="3" fontId="97" fillId="37" borderId="10" xfId="0" applyNumberFormat="1" applyFont="1" applyFill="1" applyBorder="1" applyAlignment="1">
      <alignment horizontal="left" wrapText="1"/>
    </xf>
    <xf numFmtId="0" fontId="97" fillId="34" borderId="10" xfId="0" applyFont="1" applyFill="1" applyBorder="1" applyAlignment="1">
      <alignment horizontal="left" wrapText="1"/>
    </xf>
    <xf numFmtId="0" fontId="6" fillId="0" borderId="10" xfId="0" applyFont="1" applyBorder="1" applyAlignment="1">
      <alignment horizontal="left" wrapText="1"/>
    </xf>
    <xf numFmtId="0" fontId="95" fillId="0" borderId="10" xfId="0" applyFont="1" applyFill="1" applyBorder="1" applyAlignment="1">
      <alignment horizontal="left" wrapText="1"/>
    </xf>
    <xf numFmtId="0" fontId="0" fillId="0" borderId="0" xfId="0" applyAlignment="1">
      <alignment wrapText="1"/>
    </xf>
    <xf numFmtId="0" fontId="87" fillId="35" borderId="10" xfId="0" applyFont="1" applyFill="1" applyBorder="1" applyAlignment="1">
      <alignment horizontal="center" wrapText="1"/>
    </xf>
    <xf numFmtId="0" fontId="87" fillId="0" borderId="10" xfId="0" applyFont="1" applyBorder="1" applyAlignment="1">
      <alignment horizontal="center" wrapText="1"/>
    </xf>
    <xf numFmtId="0" fontId="98" fillId="0" borderId="10" xfId="0" applyFont="1" applyBorder="1" applyAlignment="1">
      <alignment horizontal="center"/>
    </xf>
    <xf numFmtId="0" fontId="98" fillId="0" borderId="10" xfId="0" applyFont="1" applyBorder="1" applyAlignment="1">
      <alignment horizontal="center" wrapText="1"/>
    </xf>
    <xf numFmtId="0" fontId="89" fillId="0" borderId="10" xfId="0" applyFont="1" applyBorder="1" applyAlignment="1">
      <alignment horizontal="center"/>
    </xf>
    <xf numFmtId="0" fontId="89" fillId="0" borderId="0" xfId="0" applyFont="1" applyAlignment="1">
      <alignment horizontal="center"/>
    </xf>
    <xf numFmtId="0" fontId="99" fillId="34" borderId="10" xfId="0" applyFont="1" applyFill="1" applyBorder="1" applyAlignment="1">
      <alignment horizontal="center" wrapText="1"/>
    </xf>
    <xf numFmtId="0" fontId="86" fillId="34" borderId="10" xfId="0" applyFont="1" applyFill="1" applyBorder="1" applyAlignment="1">
      <alignment horizontal="center" wrapText="1"/>
    </xf>
    <xf numFmtId="0" fontId="15" fillId="0" borderId="10" xfId="0" applyFont="1" applyBorder="1" applyAlignment="1">
      <alignment horizontal="center" wrapText="1"/>
    </xf>
    <xf numFmtId="0" fontId="86" fillId="34" borderId="13" xfId="0" applyFont="1" applyFill="1" applyBorder="1" applyAlignment="1">
      <alignment horizontal="center" wrapText="1"/>
    </xf>
    <xf numFmtId="0" fontId="88" fillId="0" borderId="10" xfId="0" applyFont="1" applyBorder="1" applyAlignment="1">
      <alignment horizontal="center" wrapText="1"/>
    </xf>
    <xf numFmtId="0" fontId="84" fillId="0" borderId="0" xfId="0" applyFont="1" applyAlignment="1">
      <alignment horizontal="center" wrapText="1"/>
    </xf>
    <xf numFmtId="0" fontId="10" fillId="34" borderId="10" xfId="0" applyFont="1" applyFill="1" applyBorder="1" applyAlignment="1">
      <alignment horizontal="center" wrapText="1"/>
    </xf>
    <xf numFmtId="0" fontId="89" fillId="0" borderId="13" xfId="0" applyFont="1" applyBorder="1" applyAlignment="1">
      <alignment horizontal="center"/>
    </xf>
    <xf numFmtId="0" fontId="89" fillId="0" borderId="10" xfId="0" applyFont="1" applyFill="1" applyBorder="1" applyAlignment="1">
      <alignment horizontal="center"/>
    </xf>
    <xf numFmtId="0" fontId="100" fillId="34" borderId="10" xfId="0" applyFont="1" applyFill="1" applyBorder="1" applyAlignment="1">
      <alignment horizontal="center" wrapText="1"/>
    </xf>
    <xf numFmtId="0" fontId="87" fillId="0" borderId="10" xfId="0" applyFont="1" applyBorder="1" applyAlignment="1">
      <alignment horizontal="center" vertical="top" wrapText="1"/>
    </xf>
    <xf numFmtId="0" fontId="86" fillId="34" borderId="10" xfId="0" applyFont="1" applyFill="1" applyBorder="1" applyAlignment="1">
      <alignment horizontal="center" vertical="top" wrapText="1"/>
    </xf>
    <xf numFmtId="0" fontId="86" fillId="34" borderId="13" xfId="0" applyFont="1" applyFill="1" applyBorder="1" applyAlignment="1">
      <alignment horizontal="center" vertical="top" wrapText="1"/>
    </xf>
    <xf numFmtId="0" fontId="10" fillId="34" borderId="10" xfId="0" applyFont="1" applyFill="1" applyBorder="1" applyAlignment="1">
      <alignment horizontal="center" vertical="top" wrapText="1"/>
    </xf>
    <xf numFmtId="0" fontId="100" fillId="34" borderId="10" xfId="0" applyFont="1" applyFill="1" applyBorder="1" applyAlignment="1">
      <alignment horizontal="center" vertical="top" wrapText="1"/>
    </xf>
    <xf numFmtId="0" fontId="98" fillId="0" borderId="10" xfId="0" applyFont="1" applyBorder="1" applyAlignment="1">
      <alignment horizontal="center" vertical="top" wrapText="1"/>
    </xf>
    <xf numFmtId="0" fontId="98" fillId="0" borderId="10" xfId="0" applyFont="1" applyBorder="1" applyAlignment="1">
      <alignment horizontal="center" vertical="top"/>
    </xf>
    <xf numFmtId="0" fontId="89" fillId="0" borderId="10" xfId="0" applyFont="1" applyBorder="1" applyAlignment="1">
      <alignment horizontal="center" vertical="top"/>
    </xf>
    <xf numFmtId="0" fontId="86" fillId="37" borderId="10" xfId="0" applyFont="1" applyFill="1" applyBorder="1" applyAlignment="1">
      <alignment horizontal="center" vertical="top" wrapText="1"/>
    </xf>
    <xf numFmtId="0" fontId="89" fillId="0" borderId="10" xfId="0" applyFont="1" applyBorder="1" applyAlignment="1">
      <alignment horizontal="center" vertical="top" wrapText="1"/>
    </xf>
    <xf numFmtId="0" fontId="86" fillId="0" borderId="10" xfId="0" applyFont="1" applyBorder="1" applyAlignment="1">
      <alignment horizontal="center" vertical="top" wrapText="1"/>
    </xf>
    <xf numFmtId="0" fontId="10" fillId="0" borderId="10" xfId="0" applyFont="1" applyBorder="1" applyAlignment="1">
      <alignment horizontal="center" vertical="top" wrapText="1"/>
    </xf>
    <xf numFmtId="0" fontId="101" fillId="0" borderId="10" xfId="0" applyFont="1" applyBorder="1" applyAlignment="1">
      <alignment horizontal="center" vertical="top" wrapText="1"/>
    </xf>
    <xf numFmtId="0" fontId="86" fillId="0" borderId="10" xfId="0" applyFont="1" applyBorder="1" applyAlignment="1">
      <alignment horizontal="center" vertical="center" wrapText="1"/>
    </xf>
    <xf numFmtId="0" fontId="102" fillId="0" borderId="10" xfId="0" applyFont="1" applyBorder="1" applyAlignment="1">
      <alignment horizontal="center" vertical="top" wrapText="1"/>
    </xf>
    <xf numFmtId="0" fontId="102" fillId="0" borderId="10" xfId="0" applyFont="1" applyBorder="1" applyAlignment="1">
      <alignment horizontal="center" vertical="top"/>
    </xf>
    <xf numFmtId="0" fontId="102" fillId="0" borderId="13" xfId="0" applyFont="1" applyBorder="1" applyAlignment="1">
      <alignment horizontal="center" vertical="top" wrapText="1"/>
    </xf>
    <xf numFmtId="0" fontId="102" fillId="0" borderId="10" xfId="0" applyFont="1" applyFill="1" applyBorder="1" applyAlignment="1">
      <alignment horizontal="center" vertical="top"/>
    </xf>
    <xf numFmtId="0" fontId="102" fillId="0" borderId="10" xfId="0" applyFont="1" applyBorder="1" applyAlignment="1">
      <alignment horizontal="center" vertical="center"/>
    </xf>
    <xf numFmtId="0" fontId="103" fillId="0" borderId="10" xfId="0" applyFont="1" applyBorder="1" applyAlignment="1">
      <alignment horizontal="center" vertical="top"/>
    </xf>
    <xf numFmtId="0" fontId="102" fillId="0" borderId="10" xfId="0" applyFont="1" applyBorder="1" applyAlignment="1">
      <alignment horizontal="center"/>
    </xf>
    <xf numFmtId="14" fontId="47" fillId="38" borderId="10" xfId="0" applyNumberFormat="1" applyFont="1" applyFill="1" applyBorder="1" applyAlignment="1">
      <alignment horizontal="left" vertical="top" wrapText="1"/>
    </xf>
    <xf numFmtId="14" fontId="47" fillId="38" borderId="10" xfId="0" applyNumberFormat="1" applyFont="1" applyFill="1" applyBorder="1" applyAlignment="1">
      <alignment horizontal="left" vertical="center" wrapText="1"/>
    </xf>
    <xf numFmtId="0" fontId="17" fillId="0" borderId="10" xfId="0" applyFont="1" applyBorder="1" applyAlignment="1">
      <alignment horizontal="center" vertical="top" wrapText="1"/>
    </xf>
    <xf numFmtId="0" fontId="104" fillId="0" borderId="10" xfId="0" applyFont="1" applyBorder="1" applyAlignment="1">
      <alignment horizontal="center" wrapText="1"/>
    </xf>
    <xf numFmtId="0" fontId="84" fillId="0" borderId="0" xfId="0" applyFont="1" applyAlignment="1">
      <alignment vertical="center" wrapText="1"/>
    </xf>
    <xf numFmtId="0" fontId="0" fillId="0" borderId="0" xfId="0" applyFont="1" applyFill="1" applyBorder="1" applyAlignment="1">
      <alignment horizontal="left" vertical="top" wrapText="1"/>
    </xf>
    <xf numFmtId="0" fontId="18" fillId="0" borderId="10" xfId="0" applyFont="1" applyBorder="1" applyAlignment="1">
      <alignment horizontal="center" vertical="top" wrapText="1"/>
    </xf>
    <xf numFmtId="3" fontId="85" fillId="0" borderId="13" xfId="0" applyNumberFormat="1" applyFont="1" applyFill="1" applyBorder="1" applyAlignment="1">
      <alignment horizontal="center"/>
    </xf>
    <xf numFmtId="3" fontId="85" fillId="0" borderId="15" xfId="0" applyNumberFormat="1" applyFont="1" applyBorder="1" applyAlignment="1">
      <alignment horizontal="right"/>
    </xf>
    <xf numFmtId="3" fontId="85" fillId="0" borderId="10" xfId="0" applyNumberFormat="1" applyFont="1" applyFill="1" applyBorder="1" applyAlignment="1">
      <alignment horizontal="right"/>
    </xf>
    <xf numFmtId="3" fontId="11" fillId="0" borderId="15" xfId="0" applyNumberFormat="1" applyFont="1" applyBorder="1" applyAlignment="1">
      <alignment horizontal="right"/>
    </xf>
    <xf numFmtId="0" fontId="85" fillId="0" borderId="13" xfId="0" applyFont="1" applyBorder="1" applyAlignment="1">
      <alignment horizontal="center"/>
    </xf>
    <xf numFmtId="0" fontId="85" fillId="0" borderId="13" xfId="0" applyFont="1" applyFill="1" applyBorder="1" applyAlignment="1">
      <alignment horizontal="center"/>
    </xf>
    <xf numFmtId="3" fontId="48" fillId="38" borderId="10" xfId="0" applyNumberFormat="1" applyFont="1" applyFill="1" applyBorder="1" applyAlignment="1">
      <alignment vertical="top" wrapText="1"/>
    </xf>
    <xf numFmtId="3" fontId="47" fillId="38" borderId="10" xfId="0" applyNumberFormat="1" applyFont="1" applyFill="1" applyBorder="1" applyAlignment="1">
      <alignment horizontal="right" vertical="top" wrapText="1"/>
    </xf>
    <xf numFmtId="3" fontId="48" fillId="38" borderId="10" xfId="0" applyNumberFormat="1" applyFont="1" applyFill="1" applyBorder="1" applyAlignment="1">
      <alignment wrapText="1"/>
    </xf>
    <xf numFmtId="3" fontId="65" fillId="0" borderId="10" xfId="0" applyNumberFormat="1" applyFont="1" applyBorder="1" applyAlignment="1">
      <alignment/>
    </xf>
    <xf numFmtId="3" fontId="47" fillId="38" borderId="10" xfId="0" applyNumberFormat="1" applyFont="1" applyFill="1" applyBorder="1" applyAlignment="1">
      <alignment horizontal="right" wrapText="1"/>
    </xf>
    <xf numFmtId="3" fontId="65" fillId="0" borderId="10" xfId="0" applyNumberFormat="1" applyFont="1" applyBorder="1" applyAlignment="1">
      <alignment horizontal="right"/>
    </xf>
    <xf numFmtId="0" fontId="0" fillId="38" borderId="0" xfId="0" applyFill="1" applyAlignment="1">
      <alignment/>
    </xf>
    <xf numFmtId="3" fontId="81" fillId="38" borderId="10" xfId="0" applyNumberFormat="1" applyFont="1" applyFill="1" applyBorder="1" applyAlignment="1">
      <alignment horizontal="center" wrapText="1"/>
    </xf>
    <xf numFmtId="49" fontId="94" fillId="38" borderId="10" xfId="0" applyNumberFormat="1" applyFont="1" applyFill="1" applyBorder="1" applyAlignment="1">
      <alignment horizontal="center" wrapText="1"/>
    </xf>
    <xf numFmtId="0" fontId="15" fillId="0" borderId="10" xfId="0" applyFont="1" applyBorder="1" applyAlignment="1">
      <alignment horizontal="center" vertical="top" wrapText="1"/>
    </xf>
    <xf numFmtId="3" fontId="11" fillId="0" borderId="10" xfId="0" applyNumberFormat="1" applyFont="1" applyBorder="1" applyAlignment="1">
      <alignment horizontal="right"/>
    </xf>
    <xf numFmtId="49" fontId="47" fillId="38" borderId="10" xfId="0" applyNumberFormat="1" applyFont="1" applyFill="1" applyBorder="1" applyAlignment="1">
      <alignment horizontal="center"/>
    </xf>
    <xf numFmtId="0" fontId="81" fillId="38" borderId="10" xfId="0" applyFont="1" applyFill="1" applyBorder="1" applyAlignment="1">
      <alignment wrapText="1"/>
    </xf>
    <xf numFmtId="0" fontId="85" fillId="38" borderId="0" xfId="0" applyFont="1" applyFill="1" applyAlignment="1">
      <alignment wrapText="1"/>
    </xf>
    <xf numFmtId="0" fontId="81" fillId="38" borderId="10" xfId="0" applyFont="1" applyFill="1" applyBorder="1" applyAlignment="1">
      <alignment horizontal="left" wrapText="1"/>
    </xf>
    <xf numFmtId="0" fontId="84" fillId="38" borderId="10" xfId="0" applyFont="1" applyFill="1" applyBorder="1" applyAlignment="1">
      <alignment wrapText="1"/>
    </xf>
    <xf numFmtId="0" fontId="4" fillId="0" borderId="0" xfId="0" applyFont="1" applyAlignment="1">
      <alignment wrapText="1"/>
    </xf>
    <xf numFmtId="0" fontId="87" fillId="0" borderId="10" xfId="0" applyFont="1" applyFill="1" applyBorder="1" applyAlignment="1">
      <alignment horizontal="center" wrapText="1"/>
    </xf>
    <xf numFmtId="0" fontId="98" fillId="0" borderId="10" xfId="0" applyFont="1" applyFill="1" applyBorder="1" applyAlignment="1">
      <alignment horizontal="center"/>
    </xf>
    <xf numFmtId="0" fontId="98" fillId="0" borderId="10" xfId="0" applyFont="1" applyFill="1" applyBorder="1" applyAlignment="1">
      <alignment horizontal="center" wrapText="1"/>
    </xf>
    <xf numFmtId="3" fontId="77" fillId="0" borderId="0" xfId="0" applyNumberFormat="1" applyFont="1" applyAlignment="1">
      <alignment/>
    </xf>
    <xf numFmtId="0" fontId="0" fillId="37" borderId="10" xfId="0" applyFont="1" applyFill="1" applyBorder="1" applyAlignment="1">
      <alignment/>
    </xf>
    <xf numFmtId="0" fontId="105" fillId="34" borderId="10" xfId="0" applyFont="1" applyFill="1" applyBorder="1" applyAlignment="1">
      <alignment horizontal="left" vertical="top" wrapText="1"/>
    </xf>
    <xf numFmtId="49" fontId="106" fillId="34" borderId="10" xfId="39" applyNumberFormat="1" applyFont="1" applyFill="1" applyBorder="1" applyAlignment="1">
      <alignment horizontal="center" vertical="top" wrapText="1"/>
    </xf>
    <xf numFmtId="49" fontId="105" fillId="41" borderId="10" xfId="0" applyNumberFormat="1" applyFont="1" applyFill="1" applyBorder="1" applyAlignment="1">
      <alignment horizontal="left" vertical="top" wrapText="1"/>
    </xf>
    <xf numFmtId="0" fontId="0" fillId="34" borderId="10" xfId="0" applyFont="1" applyFill="1" applyBorder="1" applyAlignment="1">
      <alignment/>
    </xf>
    <xf numFmtId="49" fontId="0" fillId="38" borderId="10" xfId="0" applyNumberFormat="1" applyFont="1" applyFill="1" applyBorder="1" applyAlignment="1">
      <alignment horizontal="center"/>
    </xf>
    <xf numFmtId="49" fontId="0" fillId="34" borderId="10" xfId="0" applyNumberFormat="1" applyFont="1" applyFill="1" applyBorder="1" applyAlignment="1">
      <alignment horizontal="center"/>
    </xf>
    <xf numFmtId="49" fontId="0" fillId="0" borderId="10" xfId="0" applyNumberFormat="1" applyFont="1" applyBorder="1" applyAlignment="1">
      <alignment horizontal="center" vertical="center"/>
    </xf>
    <xf numFmtId="49" fontId="0" fillId="41" borderId="10" xfId="0" applyNumberFormat="1" applyFont="1" applyFill="1" applyBorder="1" applyAlignment="1">
      <alignment horizontal="center"/>
    </xf>
    <xf numFmtId="49" fontId="107" fillId="0" borderId="0" xfId="0" applyNumberFormat="1" applyFont="1" applyFill="1" applyBorder="1" applyAlignment="1">
      <alignment horizontal="center" vertical="center"/>
    </xf>
    <xf numFmtId="0" fontId="0" fillId="0" borderId="0" xfId="0" applyFont="1" applyBorder="1" applyAlignment="1">
      <alignment/>
    </xf>
    <xf numFmtId="3" fontId="0" fillId="0" borderId="0" xfId="0" applyNumberFormat="1" applyAlignment="1">
      <alignment wrapText="1"/>
    </xf>
    <xf numFmtId="0" fontId="77" fillId="0" borderId="0" xfId="0" applyFont="1" applyBorder="1" applyAlignment="1">
      <alignment/>
    </xf>
    <xf numFmtId="0" fontId="5" fillId="36" borderId="10" xfId="0" applyFont="1" applyFill="1" applyBorder="1" applyAlignment="1">
      <alignment horizontal="left" wrapText="1"/>
    </xf>
    <xf numFmtId="0" fontId="108" fillId="36" borderId="10" xfId="0" applyFont="1" applyFill="1" applyBorder="1" applyAlignment="1">
      <alignment horizontal="center"/>
    </xf>
    <xf numFmtId="49" fontId="93" fillId="34" borderId="10" xfId="0" applyNumberFormat="1" applyFont="1" applyFill="1" applyBorder="1" applyAlignment="1">
      <alignment horizontal="left" vertical="top" wrapText="1"/>
    </xf>
    <xf numFmtId="49" fontId="89" fillId="0" borderId="10" xfId="0" applyNumberFormat="1" applyFont="1" applyBorder="1" applyAlignment="1">
      <alignment horizontal="center" vertical="center"/>
    </xf>
    <xf numFmtId="49" fontId="89" fillId="0" borderId="10" xfId="0" applyNumberFormat="1" applyFont="1" applyFill="1" applyBorder="1" applyAlignment="1">
      <alignment horizontal="center" vertical="center"/>
    </xf>
    <xf numFmtId="49" fontId="89" fillId="38" borderId="10" xfId="0" applyNumberFormat="1" applyFont="1" applyFill="1" applyBorder="1" applyAlignment="1">
      <alignment horizontal="center" vertical="center"/>
    </xf>
    <xf numFmtId="49" fontId="89" fillId="38" borderId="11" xfId="0" applyNumberFormat="1" applyFont="1" applyFill="1" applyBorder="1" applyAlignment="1">
      <alignment horizontal="center" vertical="center"/>
    </xf>
    <xf numFmtId="49" fontId="89" fillId="0" borderId="13" xfId="0" applyNumberFormat="1" applyFont="1" applyBorder="1" applyAlignment="1">
      <alignment horizontal="center" vertical="center"/>
    </xf>
    <xf numFmtId="0" fontId="93" fillId="41" borderId="10" xfId="0" applyFont="1" applyFill="1" applyBorder="1" applyAlignment="1">
      <alignment horizontal="left" vertical="top" wrapText="1"/>
    </xf>
    <xf numFmtId="0" fontId="17" fillId="0" borderId="10" xfId="0" applyFont="1" applyBorder="1" applyAlignment="1">
      <alignment horizontal="center" vertical="top"/>
    </xf>
    <xf numFmtId="0" fontId="84" fillId="0" borderId="0" xfId="0" applyFont="1" applyAlignment="1">
      <alignment wrapText="1"/>
    </xf>
    <xf numFmtId="0" fontId="86" fillId="38" borderId="10" xfId="0" applyFont="1" applyFill="1" applyBorder="1" applyAlignment="1">
      <alignment horizontal="center" vertical="top" wrapText="1"/>
    </xf>
    <xf numFmtId="0" fontId="87" fillId="38" borderId="10" xfId="0" applyFont="1" applyFill="1" applyBorder="1" applyAlignment="1">
      <alignment horizontal="center" wrapText="1"/>
    </xf>
    <xf numFmtId="3" fontId="81" fillId="38" borderId="10" xfId="0" applyNumberFormat="1" applyFont="1" applyFill="1" applyBorder="1" applyAlignment="1">
      <alignment horizontal="center"/>
    </xf>
    <xf numFmtId="0" fontId="81" fillId="38" borderId="10" xfId="0" applyFont="1" applyFill="1" applyBorder="1" applyAlignment="1">
      <alignment horizontal="center"/>
    </xf>
    <xf numFmtId="3" fontId="81" fillId="38" borderId="10" xfId="0" applyNumberFormat="1" applyFont="1" applyFill="1" applyBorder="1" applyAlignment="1">
      <alignment horizontal="right" wrapText="1"/>
    </xf>
    <xf numFmtId="0" fontId="95" fillId="38" borderId="10" xfId="0" applyFont="1" applyFill="1" applyBorder="1" applyAlignment="1">
      <alignment horizontal="left" wrapText="1"/>
    </xf>
    <xf numFmtId="49" fontId="0" fillId="38" borderId="10" xfId="0" applyNumberFormat="1" applyFont="1" applyFill="1" applyBorder="1" applyAlignment="1">
      <alignment horizontal="center" vertical="center"/>
    </xf>
    <xf numFmtId="0" fontId="84" fillId="38" borderId="10" xfId="0" applyFont="1" applyFill="1" applyBorder="1" applyAlignment="1">
      <alignment horizontal="left" vertical="top" wrapText="1"/>
    </xf>
    <xf numFmtId="0" fontId="85" fillId="38" borderId="10" xfId="0" applyFont="1" applyFill="1" applyBorder="1" applyAlignment="1">
      <alignment horizontal="center" wrapText="1"/>
    </xf>
    <xf numFmtId="0" fontId="17" fillId="38" borderId="10" xfId="0" applyFont="1" applyFill="1" applyBorder="1" applyAlignment="1">
      <alignment horizontal="center" vertical="center"/>
    </xf>
    <xf numFmtId="0" fontId="98" fillId="38" borderId="10" xfId="0" applyFont="1" applyFill="1" applyBorder="1" applyAlignment="1">
      <alignment horizontal="center" vertical="top"/>
    </xf>
    <xf numFmtId="0" fontId="85" fillId="38" borderId="10" xfId="0" applyFont="1" applyFill="1" applyBorder="1" applyAlignment="1">
      <alignment horizontal="center"/>
    </xf>
    <xf numFmtId="0" fontId="0" fillId="38" borderId="10" xfId="0" applyFill="1" applyBorder="1" applyAlignment="1">
      <alignment horizontal="center"/>
    </xf>
    <xf numFmtId="3" fontId="81" fillId="38" borderId="10" xfId="0" applyNumberFormat="1" applyFont="1" applyFill="1" applyBorder="1" applyAlignment="1">
      <alignment horizontal="right"/>
    </xf>
    <xf numFmtId="0" fontId="88" fillId="38" borderId="10" xfId="0" applyFont="1" applyFill="1" applyBorder="1" applyAlignment="1">
      <alignment horizontal="left" vertical="top" wrapText="1"/>
    </xf>
    <xf numFmtId="0" fontId="10" fillId="38" borderId="10" xfId="0" applyFont="1" applyFill="1" applyBorder="1" applyAlignment="1">
      <alignment horizontal="center" vertical="top" wrapText="1"/>
    </xf>
    <xf numFmtId="0" fontId="87" fillId="38" borderId="10" xfId="0" applyFont="1" applyFill="1" applyBorder="1" applyAlignment="1">
      <alignment horizontal="center" vertical="top" wrapText="1"/>
    </xf>
    <xf numFmtId="0" fontId="4" fillId="38" borderId="10" xfId="0" applyFont="1" applyFill="1" applyBorder="1" applyAlignment="1">
      <alignment horizontal="left" vertical="top" wrapText="1"/>
    </xf>
    <xf numFmtId="0" fontId="4" fillId="38" borderId="10" xfId="0" applyFont="1" applyFill="1" applyBorder="1" applyAlignment="1">
      <alignment wrapText="1"/>
    </xf>
    <xf numFmtId="9" fontId="81" fillId="38" borderId="10" xfId="0" applyNumberFormat="1" applyFont="1" applyFill="1" applyBorder="1" applyAlignment="1">
      <alignment horizontal="center" wrapText="1"/>
    </xf>
    <xf numFmtId="0" fontId="91" fillId="36" borderId="10" xfId="0" applyFont="1" applyFill="1" applyBorder="1" applyAlignment="1">
      <alignment/>
    </xf>
    <xf numFmtId="0" fontId="109" fillId="0" borderId="10" xfId="0" applyFont="1" applyBorder="1" applyAlignment="1">
      <alignment wrapText="1"/>
    </xf>
    <xf numFmtId="3" fontId="80" fillId="0" borderId="0" xfId="0" applyNumberFormat="1" applyFont="1" applyBorder="1" applyAlignment="1">
      <alignment horizontal="center"/>
    </xf>
    <xf numFmtId="3" fontId="80" fillId="0" borderId="0" xfId="0" applyNumberFormat="1" applyFont="1" applyBorder="1" applyAlignment="1">
      <alignment horizontal="right" wrapText="1"/>
    </xf>
    <xf numFmtId="3" fontId="11" fillId="0" borderId="0" xfId="0" applyNumberFormat="1" applyFont="1" applyBorder="1" applyAlignment="1">
      <alignment horizontal="center"/>
    </xf>
    <xf numFmtId="3" fontId="11" fillId="0" borderId="0" xfId="0" applyNumberFormat="1" applyFont="1" applyBorder="1" applyAlignment="1">
      <alignment horizontal="right"/>
    </xf>
    <xf numFmtId="3" fontId="81" fillId="0" borderId="0" xfId="0" applyNumberFormat="1" applyFont="1" applyBorder="1" applyAlignment="1">
      <alignment horizontal="center"/>
    </xf>
    <xf numFmtId="3" fontId="81" fillId="0" borderId="0" xfId="0" applyNumberFormat="1" applyFont="1" applyBorder="1" applyAlignment="1">
      <alignment horizontal="right" wrapText="1"/>
    </xf>
    <xf numFmtId="3" fontId="77" fillId="0" borderId="0" xfId="0" applyNumberFormat="1" applyFont="1" applyBorder="1" applyAlignment="1">
      <alignment/>
    </xf>
    <xf numFmtId="3" fontId="77" fillId="0" borderId="0" xfId="0" applyNumberFormat="1" applyFont="1" applyBorder="1" applyAlignment="1">
      <alignment/>
    </xf>
    <xf numFmtId="3" fontId="81" fillId="0" borderId="0" xfId="0" applyNumberFormat="1" applyFont="1" applyBorder="1" applyAlignment="1">
      <alignment horizontal="right"/>
    </xf>
    <xf numFmtId="3" fontId="0" fillId="0" borderId="0" xfId="0" applyNumberFormat="1" applyBorder="1" applyAlignment="1">
      <alignment horizontal="right"/>
    </xf>
    <xf numFmtId="3" fontId="81" fillId="0" borderId="0" xfId="0" applyNumberFormat="1" applyFont="1" applyBorder="1" applyAlignment="1">
      <alignment horizontal="center" wrapText="1"/>
    </xf>
    <xf numFmtId="3" fontId="85" fillId="0" borderId="0" xfId="0" applyNumberFormat="1" applyFont="1" applyBorder="1" applyAlignment="1">
      <alignment horizontal="center" wrapText="1"/>
    </xf>
    <xf numFmtId="3" fontId="77" fillId="38" borderId="0" xfId="0" applyNumberFormat="1" applyFont="1" applyFill="1" applyBorder="1" applyAlignment="1">
      <alignment/>
    </xf>
    <xf numFmtId="3" fontId="77" fillId="0" borderId="10" xfId="0" applyNumberFormat="1" applyFont="1" applyBorder="1" applyAlignment="1">
      <alignment/>
    </xf>
    <xf numFmtId="0" fontId="89" fillId="39" borderId="11" xfId="0" applyFont="1" applyFill="1" applyBorder="1" applyAlignment="1">
      <alignment horizontal="right" vertical="center"/>
    </xf>
    <xf numFmtId="0" fontId="89" fillId="39" borderId="13" xfId="0" applyFont="1" applyFill="1" applyBorder="1" applyAlignment="1">
      <alignment horizontal="right" vertical="center"/>
    </xf>
    <xf numFmtId="0" fontId="93" fillId="10" borderId="14" xfId="0" applyFont="1" applyFill="1" applyBorder="1" applyAlignment="1">
      <alignment horizontal="left" vertical="center" wrapText="1"/>
    </xf>
    <xf numFmtId="0" fontId="93" fillId="10" borderId="16" xfId="0" applyFont="1" applyFill="1" applyBorder="1" applyAlignment="1">
      <alignment horizontal="left" vertical="center" wrapText="1"/>
    </xf>
    <xf numFmtId="0" fontId="93" fillId="10" borderId="15" xfId="0" applyFont="1" applyFill="1" applyBorder="1" applyAlignment="1">
      <alignment horizontal="left" vertical="center" wrapText="1"/>
    </xf>
    <xf numFmtId="0" fontId="48" fillId="2" borderId="14" xfId="0" applyFont="1" applyFill="1" applyBorder="1" applyAlignment="1">
      <alignment horizontal="left" vertical="top" wrapText="1"/>
    </xf>
    <xf numFmtId="0" fontId="48" fillId="2" borderId="16" xfId="0" applyFont="1" applyFill="1" applyBorder="1" applyAlignment="1">
      <alignment horizontal="left" vertical="top" wrapText="1"/>
    </xf>
    <xf numFmtId="0" fontId="48" fillId="2" borderId="15" xfId="0" applyFont="1" applyFill="1" applyBorder="1" applyAlignment="1">
      <alignment horizontal="left" vertical="top" wrapText="1"/>
    </xf>
    <xf numFmtId="0" fontId="0" fillId="39" borderId="11" xfId="0" applyFont="1" applyFill="1" applyBorder="1" applyAlignment="1">
      <alignment vertical="center" wrapText="1"/>
    </xf>
    <xf numFmtId="0" fontId="0" fillId="39" borderId="17" xfId="0" applyFont="1" applyFill="1" applyBorder="1" applyAlignment="1">
      <alignment vertical="center" wrapText="1"/>
    </xf>
    <xf numFmtId="0" fontId="0" fillId="39" borderId="13" xfId="0" applyFont="1" applyFill="1" applyBorder="1" applyAlignment="1">
      <alignment vertical="center" wrapText="1"/>
    </xf>
    <xf numFmtId="0" fontId="65" fillId="0" borderId="0" xfId="0" applyFont="1" applyAlignment="1">
      <alignment horizontal="center"/>
    </xf>
    <xf numFmtId="0" fontId="0" fillId="0" borderId="0" xfId="0" applyAlignment="1">
      <alignment horizontal="left"/>
    </xf>
    <xf numFmtId="0" fontId="0" fillId="0" borderId="0" xfId="0" applyAlignment="1">
      <alignment horizontal="left" wrapText="1"/>
    </xf>
  </cellXfs>
  <cellStyles count="52">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Normaallaad 3" xfId="46"/>
    <cellStyle name="Normaallaad 3 2" xfId="47"/>
    <cellStyle name="Normal 2" xfId="48"/>
    <cellStyle name="Pealkiri" xfId="49"/>
    <cellStyle name="Pealkiri 1" xfId="50"/>
    <cellStyle name="Pealkiri 2" xfId="51"/>
    <cellStyle name="Pealkiri 3" xfId="52"/>
    <cellStyle name="Pealkiri 4" xfId="53"/>
    <cellStyle name="Percent" xfId="54"/>
    <cellStyle name="Rõhk1" xfId="55"/>
    <cellStyle name="Rõhk2" xfId="56"/>
    <cellStyle name="Rõhk3" xfId="57"/>
    <cellStyle name="Rõhk4" xfId="58"/>
    <cellStyle name="Rõhk5" xfId="59"/>
    <cellStyle name="Rõhk6" xfId="60"/>
    <cellStyle name="Selgitav tekst" xfId="61"/>
    <cellStyle name="Sisestus" xfId="62"/>
    <cellStyle name="Currency" xfId="63"/>
    <cellStyle name="Currency [0]" xfId="64"/>
    <cellStyle name="Väljund"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38"/>
  <sheetViews>
    <sheetView zoomScale="81" zoomScaleNormal="81" zoomScalePageLayoutView="0" workbookViewId="0" topLeftCell="A1">
      <selection activeCell="K30" sqref="K29:K30"/>
    </sheetView>
  </sheetViews>
  <sheetFormatPr defaultColWidth="9.140625" defaultRowHeight="15"/>
  <cols>
    <col min="1" max="1" width="24.28125" style="1" customWidth="1"/>
    <col min="2" max="2" width="59.421875" style="1" customWidth="1"/>
    <col min="3" max="3" width="9.8515625" style="1" customWidth="1"/>
    <col min="4" max="6" width="10.00390625" style="1" customWidth="1"/>
    <col min="7" max="7" width="12.57421875" style="1" customWidth="1"/>
    <col min="8" max="8" width="10.7109375" style="1" customWidth="1"/>
    <col min="9" max="9" width="9.140625" style="1" customWidth="1"/>
    <col min="10" max="10" width="10.421875" style="1" bestFit="1" customWidth="1"/>
    <col min="11" max="13" width="9.140625" style="1" customWidth="1"/>
    <col min="14" max="14" width="15.8515625" style="1" customWidth="1"/>
    <col min="15" max="15" width="14.7109375" style="1" customWidth="1"/>
    <col min="16" max="17" width="15.140625" style="1" customWidth="1"/>
    <col min="18" max="18" width="17.421875" style="1" customWidth="1"/>
    <col min="19" max="16384" width="9.140625" style="1" customWidth="1"/>
  </cols>
  <sheetData>
    <row r="1" spans="1:21" ht="15">
      <c r="A1" s="81"/>
      <c r="B1" s="81"/>
      <c r="C1" s="81"/>
      <c r="D1" s="81"/>
      <c r="E1" s="97" t="s">
        <v>423</v>
      </c>
      <c r="F1" s="97"/>
      <c r="G1" s="97"/>
      <c r="H1" s="97"/>
      <c r="N1" s="241"/>
      <c r="O1" s="241"/>
      <c r="P1" s="241"/>
      <c r="Q1" s="241"/>
      <c r="R1" s="241"/>
      <c r="S1" s="241"/>
      <c r="T1" s="241"/>
      <c r="U1" s="241"/>
    </row>
    <row r="2" spans="1:21" ht="15.75">
      <c r="A2" s="82" t="s">
        <v>502</v>
      </c>
      <c r="B2" s="83"/>
      <c r="C2" s="81"/>
      <c r="D2" s="81"/>
      <c r="E2" s="81" t="s">
        <v>422</v>
      </c>
      <c r="F2" s="81"/>
      <c r="G2" s="81"/>
      <c r="H2" s="81"/>
      <c r="N2" s="241"/>
      <c r="O2" s="241"/>
      <c r="P2" s="241"/>
      <c r="Q2" s="241"/>
      <c r="R2" s="241"/>
      <c r="S2" s="241"/>
      <c r="T2" s="241"/>
      <c r="U2" s="241"/>
    </row>
    <row r="3" spans="1:21" ht="15">
      <c r="A3" s="84"/>
      <c r="B3" s="85"/>
      <c r="C3" s="81"/>
      <c r="D3" s="81"/>
      <c r="E3" s="81"/>
      <c r="F3" s="81"/>
      <c r="G3" s="81"/>
      <c r="H3" s="81"/>
      <c r="N3" s="241"/>
      <c r="O3" s="241"/>
      <c r="P3" s="241"/>
      <c r="Q3" s="241"/>
      <c r="R3" s="241"/>
      <c r="S3" s="241"/>
      <c r="T3" s="241"/>
      <c r="U3" s="241"/>
    </row>
    <row r="4" spans="1:21" ht="60">
      <c r="A4" s="86" t="s">
        <v>396</v>
      </c>
      <c r="B4" s="87" t="s">
        <v>397</v>
      </c>
      <c r="C4" s="86">
        <v>2016</v>
      </c>
      <c r="D4" s="86">
        <v>2017</v>
      </c>
      <c r="E4" s="86">
        <v>2018</v>
      </c>
      <c r="F4" s="86">
        <v>2019</v>
      </c>
      <c r="G4" s="86" t="s">
        <v>0</v>
      </c>
      <c r="H4" s="86" t="s">
        <v>398</v>
      </c>
      <c r="U4" s="241"/>
    </row>
    <row r="5" spans="1:21" ht="30">
      <c r="A5" s="88" t="s">
        <v>399</v>
      </c>
      <c r="B5" s="291" t="s">
        <v>503</v>
      </c>
      <c r="C5" s="292"/>
      <c r="D5" s="292"/>
      <c r="E5" s="292"/>
      <c r="F5" s="292"/>
      <c r="G5" s="292"/>
      <c r="H5" s="293"/>
      <c r="U5" s="241"/>
    </row>
    <row r="6" spans="1:21" ht="28.5" customHeight="1">
      <c r="A6" s="89" t="s">
        <v>400</v>
      </c>
      <c r="B6" s="294" t="s">
        <v>424</v>
      </c>
      <c r="C6" s="295"/>
      <c r="D6" s="295"/>
      <c r="E6" s="295"/>
      <c r="F6" s="295"/>
      <c r="G6" s="295"/>
      <c r="H6" s="296"/>
      <c r="U6" s="241"/>
    </row>
    <row r="7" spans="1:21" ht="20.25" customHeight="1">
      <c r="A7" s="93" t="s">
        <v>419</v>
      </c>
      <c r="B7" s="195" t="s">
        <v>428</v>
      </c>
      <c r="C7" s="94">
        <v>70</v>
      </c>
      <c r="D7" s="94">
        <v>65</v>
      </c>
      <c r="E7" s="94">
        <v>60</v>
      </c>
      <c r="F7" s="94">
        <v>55</v>
      </c>
      <c r="G7" s="95"/>
      <c r="H7" s="91"/>
      <c r="U7" s="241"/>
    </row>
    <row r="8" spans="1:21" ht="21.75" customHeight="1">
      <c r="A8" s="93" t="s">
        <v>420</v>
      </c>
      <c r="B8" s="195" t="s">
        <v>429</v>
      </c>
      <c r="C8" s="94">
        <v>454</v>
      </c>
      <c r="D8" s="94">
        <v>433</v>
      </c>
      <c r="E8" s="94">
        <v>412</v>
      </c>
      <c r="F8" s="94">
        <v>391</v>
      </c>
      <c r="G8" s="95"/>
      <c r="H8" s="91"/>
      <c r="U8" s="241"/>
    </row>
    <row r="9" spans="1:21" ht="21" customHeight="1">
      <c r="A9" s="93" t="s">
        <v>421</v>
      </c>
      <c r="B9" s="196" t="s">
        <v>427</v>
      </c>
      <c r="C9" s="96">
        <f>SUM(C7:C8)</f>
        <v>524</v>
      </c>
      <c r="D9" s="96">
        <f>SUM(D7:D8)</f>
        <v>498</v>
      </c>
      <c r="E9" s="96">
        <f>SUM(E7:E8)</f>
        <v>472</v>
      </c>
      <c r="F9" s="96">
        <f>SUM(F7:F8)</f>
        <v>446</v>
      </c>
      <c r="G9" s="95"/>
      <c r="H9" s="91"/>
      <c r="N9" s="241"/>
      <c r="O9" s="241"/>
      <c r="P9" s="241"/>
      <c r="Q9" s="241"/>
      <c r="R9" s="241"/>
      <c r="S9" s="241"/>
      <c r="T9" s="241"/>
      <c r="U9" s="241"/>
    </row>
    <row r="10" spans="1:21" ht="15">
      <c r="A10" s="297" t="s">
        <v>401</v>
      </c>
      <c r="B10" s="90" t="s">
        <v>402</v>
      </c>
      <c r="C10" s="208">
        <f>'LOP 2016-2019 tegevusteleht'!N4+'LOP 2016-2019 tegevusteleht'!N104+'LOP 2016-2019 tegevusteleht'!N167+'LOP 2016-2019 tegevusteleht'!N190</f>
        <v>2201698</v>
      </c>
      <c r="D10" s="208">
        <f>'LOP 2016-2019 tegevusteleht'!O190+'LOP 2016-2019 tegevusteleht'!O167+'LOP 2016-2019 tegevusteleht'!O104+'LOP 2016-2019 tegevusteleht'!O4</f>
        <v>3453098</v>
      </c>
      <c r="E10" s="208">
        <f>'LOP 2016-2019 tegevusteleht'!P4+'LOP 2016-2019 tegevusteleht'!P104+'LOP 2016-2019 tegevusteleht'!P167+'LOP 2016-2019 tegevusteleht'!P190</f>
        <v>6072598</v>
      </c>
      <c r="F10" s="208">
        <f>'LOP 2016-2019 tegevusteleht'!Q190+'LOP 2016-2019 tegevusteleht'!Q167+'LOP 2016-2019 tegevusteleht'!Q104+'LOP 2016-2019 tegevusteleht'!Q4</f>
        <v>6788098</v>
      </c>
      <c r="G10" s="100">
        <f>SUM(C10:F10)</f>
        <v>18515492</v>
      </c>
      <c r="H10" s="91"/>
      <c r="N10" s="241"/>
      <c r="O10" s="241"/>
      <c r="P10" s="241"/>
      <c r="Q10" s="241"/>
      <c r="R10" s="241"/>
      <c r="S10" s="241"/>
      <c r="T10" s="241"/>
      <c r="U10" s="241"/>
    </row>
    <row r="11" spans="1:21" ht="23.25" customHeight="1">
      <c r="A11" s="298"/>
      <c r="B11" s="90" t="s">
        <v>403</v>
      </c>
      <c r="C11" s="210">
        <f>C10-C12</f>
        <v>2201698</v>
      </c>
      <c r="D11" s="210">
        <f>D10-D12</f>
        <v>3453098</v>
      </c>
      <c r="E11" s="211">
        <f>E10-E12</f>
        <v>2737598</v>
      </c>
      <c r="F11" s="211">
        <f>F10-F12</f>
        <v>3053098</v>
      </c>
      <c r="G11" s="99">
        <f>SUM(C11:F11)</f>
        <v>11445492</v>
      </c>
      <c r="H11" s="91"/>
      <c r="J11" s="228"/>
      <c r="N11" s="241"/>
      <c r="O11" s="241"/>
      <c r="P11" s="241"/>
      <c r="Q11" s="241"/>
      <c r="R11" s="241"/>
      <c r="S11" s="241"/>
      <c r="T11" s="241"/>
      <c r="U11" s="241"/>
    </row>
    <row r="12" spans="1:21" ht="19.5" customHeight="1">
      <c r="A12" s="299"/>
      <c r="B12" s="90" t="s">
        <v>404</v>
      </c>
      <c r="C12" s="98">
        <v>0</v>
      </c>
      <c r="D12" s="213">
        <v>0</v>
      </c>
      <c r="E12" s="211">
        <v>3335000</v>
      </c>
      <c r="F12" s="211">
        <v>3735000</v>
      </c>
      <c r="G12" s="99">
        <f>SUM(D12:F12)</f>
        <v>7070000</v>
      </c>
      <c r="H12" s="91"/>
      <c r="N12" s="241"/>
      <c r="O12" s="275"/>
      <c r="P12" s="275"/>
      <c r="Q12" s="276"/>
      <c r="R12" s="241"/>
      <c r="S12" s="241"/>
      <c r="T12" s="241"/>
      <c r="U12" s="241"/>
    </row>
    <row r="13" spans="1:21" ht="30">
      <c r="A13" s="289" t="s">
        <v>7</v>
      </c>
      <c r="B13" s="92" t="s">
        <v>414</v>
      </c>
      <c r="C13" s="212">
        <f>C11-C15-C19</f>
        <v>1596400</v>
      </c>
      <c r="D13" s="212">
        <f>D11-D15-D19-D23</f>
        <v>3107500</v>
      </c>
      <c r="E13" s="212">
        <f>E11-E15-E23-E19</f>
        <v>2440000</v>
      </c>
      <c r="F13" s="212">
        <f>F11-F15-F19</f>
        <v>2773500</v>
      </c>
      <c r="G13" s="102">
        <f>SUM(C13:F13)</f>
        <v>9917400</v>
      </c>
      <c r="H13" s="91"/>
      <c r="N13" s="241"/>
      <c r="O13" s="275"/>
      <c r="P13" s="275"/>
      <c r="Q13" s="276"/>
      <c r="R13" s="241"/>
      <c r="S13" s="241"/>
      <c r="T13" s="241"/>
      <c r="U13" s="241"/>
    </row>
    <row r="14" spans="1:18" ht="30">
      <c r="A14" s="290"/>
      <c r="B14" s="92" t="s">
        <v>415</v>
      </c>
      <c r="C14" s="101">
        <v>0</v>
      </c>
      <c r="D14" s="212">
        <v>0</v>
      </c>
      <c r="E14" s="212">
        <f>E12-E16</f>
        <v>3060000</v>
      </c>
      <c r="F14" s="212">
        <f>F12-F16</f>
        <v>3060000</v>
      </c>
      <c r="G14" s="102">
        <f>SUM(D14:F14)</f>
        <v>6120000</v>
      </c>
      <c r="H14" s="91"/>
      <c r="K14" s="228"/>
      <c r="N14" s="241"/>
      <c r="O14" s="275"/>
      <c r="P14" s="275"/>
      <c r="Q14" s="276"/>
      <c r="R14" s="241"/>
    </row>
    <row r="15" spans="1:18" ht="16.5" customHeight="1">
      <c r="A15" s="289" t="s">
        <v>8</v>
      </c>
      <c r="B15" s="92" t="s">
        <v>405</v>
      </c>
      <c r="C15" s="288">
        <f>SUM(C6:C14)</f>
        <v>458298</v>
      </c>
      <c r="D15" s="288">
        <f>SUM(D6:D14)</f>
        <v>339598</v>
      </c>
      <c r="E15" s="288">
        <f>SUM(E6:E14)</f>
        <v>297598</v>
      </c>
      <c r="F15" s="288">
        <f>SUM(F6:F14)</f>
        <v>269598</v>
      </c>
      <c r="G15" s="288">
        <f>SUM(G6:G14)</f>
        <v>1365092</v>
      </c>
      <c r="H15" s="91"/>
      <c r="N15" s="241"/>
      <c r="O15" s="275"/>
      <c r="P15" s="275"/>
      <c r="Q15" s="276"/>
      <c r="R15" s="241"/>
    </row>
    <row r="16" spans="1:18" ht="15">
      <c r="A16" s="290"/>
      <c r="B16" s="92" t="s">
        <v>406</v>
      </c>
      <c r="C16" s="104">
        <v>0</v>
      </c>
      <c r="D16" s="209">
        <v>0</v>
      </c>
      <c r="E16" s="209">
        <v>275000</v>
      </c>
      <c r="F16" s="209">
        <v>675000</v>
      </c>
      <c r="G16" s="103">
        <f>SUM(C16:F16)</f>
        <v>950000</v>
      </c>
      <c r="H16" s="91"/>
      <c r="N16" s="241"/>
      <c r="O16" s="241"/>
      <c r="P16" s="277"/>
      <c r="Q16" s="278"/>
      <c r="R16" s="241"/>
    </row>
    <row r="17" spans="1:18" ht="15">
      <c r="A17" s="289" t="s">
        <v>9</v>
      </c>
      <c r="B17" s="92" t="s">
        <v>408</v>
      </c>
      <c r="C17" s="104">
        <v>0</v>
      </c>
      <c r="D17" s="104">
        <v>0</v>
      </c>
      <c r="E17" s="104">
        <v>0</v>
      </c>
      <c r="F17" s="104">
        <v>0</v>
      </c>
      <c r="G17" s="103">
        <v>0</v>
      </c>
      <c r="H17" s="91"/>
      <c r="N17" s="241"/>
      <c r="O17" s="279"/>
      <c r="P17" s="279"/>
      <c r="Q17" s="280"/>
      <c r="R17" s="241"/>
    </row>
    <row r="18" spans="1:18" ht="15">
      <c r="A18" s="290"/>
      <c r="B18" s="92" t="s">
        <v>409</v>
      </c>
      <c r="C18" s="104">
        <v>0</v>
      </c>
      <c r="D18" s="104">
        <v>0</v>
      </c>
      <c r="E18" s="104">
        <v>0</v>
      </c>
      <c r="F18" s="104">
        <v>0</v>
      </c>
      <c r="G18" s="103">
        <v>0</v>
      </c>
      <c r="H18" s="91"/>
      <c r="N18" s="241"/>
      <c r="O18" s="287"/>
      <c r="P18" s="287"/>
      <c r="Q18" s="287"/>
      <c r="R18" s="241"/>
    </row>
    <row r="19" spans="1:18" ht="16.5" customHeight="1">
      <c r="A19" s="289" t="s">
        <v>410</v>
      </c>
      <c r="B19" s="92" t="s">
        <v>411</v>
      </c>
      <c r="C19" s="12">
        <v>0</v>
      </c>
      <c r="D19" s="12">
        <v>0</v>
      </c>
      <c r="E19" s="12">
        <v>0</v>
      </c>
      <c r="F19" s="12">
        <v>0</v>
      </c>
      <c r="G19" s="62">
        <f>SUM(C19:F19)</f>
        <v>0</v>
      </c>
      <c r="H19" s="91"/>
      <c r="N19" s="241"/>
      <c r="O19" s="281"/>
      <c r="P19" s="281"/>
      <c r="Q19" s="281"/>
      <c r="R19" s="241"/>
    </row>
    <row r="20" spans="1:18" ht="15">
      <c r="A20" s="290"/>
      <c r="B20" s="92" t="s">
        <v>412</v>
      </c>
      <c r="C20" s="104">
        <v>0</v>
      </c>
      <c r="D20" s="104">
        <v>0</v>
      </c>
      <c r="E20" s="104">
        <v>0</v>
      </c>
      <c r="F20" s="104">
        <v>0</v>
      </c>
      <c r="G20" s="103">
        <v>0</v>
      </c>
      <c r="H20" s="91"/>
      <c r="N20" s="241"/>
      <c r="O20" s="281"/>
      <c r="P20" s="282"/>
      <c r="Q20" s="281"/>
      <c r="R20" s="241"/>
    </row>
    <row r="21" spans="1:18" ht="15">
      <c r="A21" s="289" t="s">
        <v>413</v>
      </c>
      <c r="B21" s="92" t="s">
        <v>407</v>
      </c>
      <c r="C21" s="104">
        <v>0</v>
      </c>
      <c r="D21" s="104">
        <v>0</v>
      </c>
      <c r="E21" s="104">
        <v>0</v>
      </c>
      <c r="F21" s="104">
        <v>0</v>
      </c>
      <c r="G21" s="103">
        <v>0</v>
      </c>
      <c r="H21" s="91"/>
      <c r="N21" s="241"/>
      <c r="O21" s="281"/>
      <c r="P21" s="281"/>
      <c r="Q21" s="281"/>
      <c r="R21" s="241"/>
    </row>
    <row r="22" spans="1:18" ht="15">
      <c r="A22" s="290"/>
      <c r="B22" s="92" t="s">
        <v>426</v>
      </c>
      <c r="C22" s="104">
        <v>0</v>
      </c>
      <c r="D22" s="104">
        <v>0</v>
      </c>
      <c r="E22" s="104">
        <v>0</v>
      </c>
      <c r="F22" s="104">
        <v>0</v>
      </c>
      <c r="G22" s="103">
        <v>0</v>
      </c>
      <c r="H22" s="91"/>
      <c r="N22" s="241"/>
      <c r="O22" s="241"/>
      <c r="P22" s="241"/>
      <c r="Q22" s="241"/>
      <c r="R22" s="241"/>
    </row>
    <row r="23" spans="1:18" ht="22.5" customHeight="1">
      <c r="A23" s="289" t="s">
        <v>416</v>
      </c>
      <c r="B23" s="92" t="s">
        <v>417</v>
      </c>
      <c r="C23" s="104">
        <v>0</v>
      </c>
      <c r="D23" s="209">
        <v>14000</v>
      </c>
      <c r="E23" s="209">
        <v>14000</v>
      </c>
      <c r="F23" s="104">
        <v>0</v>
      </c>
      <c r="G23" s="103">
        <v>28000</v>
      </c>
      <c r="H23" s="91"/>
      <c r="N23" s="283"/>
      <c r="O23" s="284"/>
      <c r="P23" s="284"/>
      <c r="Q23" s="280"/>
      <c r="R23" s="241"/>
    </row>
    <row r="24" spans="1:18" ht="18.75" customHeight="1">
      <c r="A24" s="290"/>
      <c r="B24" s="92" t="s">
        <v>418</v>
      </c>
      <c r="C24" s="104">
        <v>0</v>
      </c>
      <c r="D24" s="104">
        <v>0</v>
      </c>
      <c r="E24" s="104">
        <v>0</v>
      </c>
      <c r="F24" s="104">
        <v>0</v>
      </c>
      <c r="G24" s="103">
        <v>0</v>
      </c>
      <c r="H24" s="91"/>
      <c r="N24" s="283"/>
      <c r="O24" s="283"/>
      <c r="P24" s="283"/>
      <c r="Q24" s="280"/>
      <c r="R24" s="241"/>
    </row>
    <row r="25" spans="14:18" ht="12.75">
      <c r="N25" s="281"/>
      <c r="O25" s="281"/>
      <c r="P25" s="281"/>
      <c r="Q25" s="281"/>
      <c r="R25" s="241"/>
    </row>
    <row r="26" spans="14:18" ht="12.75">
      <c r="N26" s="241"/>
      <c r="O26" s="241"/>
      <c r="P26" s="241"/>
      <c r="Q26" s="241"/>
      <c r="R26" s="241"/>
    </row>
    <row r="27" spans="14:18" ht="12.75">
      <c r="N27" s="241"/>
      <c r="O27" s="241"/>
      <c r="P27" s="241"/>
      <c r="Q27" s="241"/>
      <c r="R27" s="241"/>
    </row>
    <row r="28" spans="14:18" ht="12.75">
      <c r="N28" s="241"/>
      <c r="O28" s="241"/>
      <c r="P28" s="241"/>
      <c r="Q28" s="241"/>
      <c r="R28" s="241"/>
    </row>
    <row r="29" spans="14:18" ht="12.75">
      <c r="N29" s="279"/>
      <c r="O29" s="279"/>
      <c r="P29" s="279"/>
      <c r="Q29" s="279"/>
      <c r="R29" s="280"/>
    </row>
    <row r="30" spans="14:18" ht="12.75">
      <c r="N30" s="279"/>
      <c r="O30" s="279"/>
      <c r="P30" s="279"/>
      <c r="Q30" s="279"/>
      <c r="R30" s="280"/>
    </row>
    <row r="31" spans="14:18" ht="12.75">
      <c r="N31" s="279"/>
      <c r="O31" s="279"/>
      <c r="P31" s="279"/>
      <c r="Q31" s="279"/>
      <c r="R31" s="280"/>
    </row>
    <row r="32" spans="14:18" ht="12.75">
      <c r="N32" s="279"/>
      <c r="O32" s="279"/>
      <c r="P32" s="279"/>
      <c r="Q32" s="279"/>
      <c r="R32" s="280"/>
    </row>
    <row r="33" spans="14:18" ht="12.75">
      <c r="N33" s="279"/>
      <c r="O33" s="279"/>
      <c r="P33" s="279"/>
      <c r="Q33" s="279"/>
      <c r="R33" s="280"/>
    </row>
    <row r="34" spans="14:18" ht="12.75">
      <c r="N34" s="279"/>
      <c r="O34" s="279"/>
      <c r="P34" s="279"/>
      <c r="Q34" s="279"/>
      <c r="R34" s="280"/>
    </row>
    <row r="35" spans="14:18" ht="12.75">
      <c r="N35" s="285"/>
      <c r="O35" s="285"/>
      <c r="P35" s="285"/>
      <c r="Q35" s="285"/>
      <c r="R35" s="280"/>
    </row>
    <row r="36" spans="14:18" ht="12.75">
      <c r="N36" s="286"/>
      <c r="O36" s="286"/>
      <c r="P36" s="286"/>
      <c r="Q36" s="286"/>
      <c r="R36" s="280"/>
    </row>
    <row r="37" spans="14:18" ht="12.75">
      <c r="N37" s="279"/>
      <c r="O37" s="279"/>
      <c r="P37" s="279"/>
      <c r="Q37" s="279"/>
      <c r="R37" s="280"/>
    </row>
    <row r="38" spans="14:18" ht="12.75">
      <c r="N38" s="281"/>
      <c r="O38" s="281"/>
      <c r="P38" s="281"/>
      <c r="Q38" s="281"/>
      <c r="R38" s="281"/>
    </row>
  </sheetData>
  <sheetProtection/>
  <mergeCells count="9">
    <mergeCell ref="A17:A18"/>
    <mergeCell ref="A19:A20"/>
    <mergeCell ref="A21:A22"/>
    <mergeCell ref="A23:A24"/>
    <mergeCell ref="B5:H5"/>
    <mergeCell ref="B6:H6"/>
    <mergeCell ref="A10:A12"/>
    <mergeCell ref="A13:A14"/>
    <mergeCell ref="A15:A16"/>
  </mergeCells>
  <printOptions/>
  <pageMargins left="0.7" right="0.7" top="0.75" bottom="0.75" header="0.3" footer="0.3"/>
  <pageSetup fitToHeight="0" fitToWidth="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sheetPr>
    <outlinePr summaryBelow="0"/>
  </sheetPr>
  <dimension ref="A1:T233"/>
  <sheetViews>
    <sheetView tabSelected="1" zoomScale="75" zoomScaleNormal="75" zoomScalePageLayoutView="0" workbookViewId="0" topLeftCell="A1">
      <pane ySplit="3" topLeftCell="A30" activePane="bottomLeft" state="frozen"/>
      <selection pane="topLeft" activeCell="A1" sqref="A1"/>
      <selection pane="bottomLeft" activeCell="O34" sqref="O34"/>
    </sheetView>
  </sheetViews>
  <sheetFormatPr defaultColWidth="9.140625" defaultRowHeight="15" outlineLevelRow="2"/>
  <cols>
    <col min="1" max="1" width="9.8515625" style="81" customWidth="1"/>
    <col min="2" max="2" width="40.140625" style="0" customWidth="1"/>
    <col min="3" max="3" width="32.00390625" style="14" customWidth="1"/>
    <col min="4" max="4" width="17.421875" style="3" customWidth="1"/>
    <col min="5" max="5" width="9.7109375" style="163" customWidth="1"/>
    <col min="6" max="6" width="10.8515625" style="163" customWidth="1"/>
    <col min="7" max="7" width="9.140625" style="3" customWidth="1"/>
    <col min="8" max="8" width="8.00390625" style="3" customWidth="1"/>
    <col min="9" max="9" width="8.140625" style="3" customWidth="1"/>
    <col min="10" max="10" width="8.421875" style="3" customWidth="1"/>
    <col min="11" max="11" width="8.28125" style="3" customWidth="1"/>
    <col min="12" max="12" width="6.57421875" style="0" hidden="1" customWidth="1"/>
    <col min="13" max="13" width="6.7109375" style="0" hidden="1" customWidth="1"/>
    <col min="14" max="14" width="10.140625" style="0" customWidth="1"/>
    <col min="15" max="15" width="10.28125" style="0" customWidth="1"/>
    <col min="16" max="16" width="9.7109375" style="0" customWidth="1"/>
    <col min="17" max="17" width="10.140625" style="0" customWidth="1"/>
    <col min="18" max="18" width="13.140625" style="109" customWidth="1"/>
    <col min="19" max="19" width="20.00390625" style="14" customWidth="1"/>
  </cols>
  <sheetData>
    <row r="1" spans="3:19" ht="15">
      <c r="C1" s="38" t="s">
        <v>518</v>
      </c>
      <c r="D1" s="38"/>
      <c r="G1" s="300"/>
      <c r="H1" s="300"/>
      <c r="I1" s="300"/>
      <c r="J1" s="300"/>
      <c r="K1" s="300"/>
      <c r="L1" s="300"/>
      <c r="M1" s="300"/>
      <c r="P1" s="301" t="s">
        <v>458</v>
      </c>
      <c r="Q1" s="301"/>
      <c r="R1" s="301"/>
      <c r="S1" s="301"/>
    </row>
    <row r="2" spans="4:11" ht="15">
      <c r="D2" s="14"/>
      <c r="G2" s="37"/>
      <c r="H2" s="37"/>
      <c r="I2" s="37"/>
      <c r="J2" s="37"/>
      <c r="K2" s="37"/>
    </row>
    <row r="3" spans="1:19" ht="24.75">
      <c r="A3" s="243" t="s">
        <v>6</v>
      </c>
      <c r="B3" s="15" t="s">
        <v>11</v>
      </c>
      <c r="C3" s="22" t="s">
        <v>2</v>
      </c>
      <c r="D3" s="22" t="s">
        <v>477</v>
      </c>
      <c r="E3" s="35" t="s">
        <v>10</v>
      </c>
      <c r="F3" s="35" t="s">
        <v>30</v>
      </c>
      <c r="G3" s="22">
        <v>2016</v>
      </c>
      <c r="H3" s="22">
        <v>2017</v>
      </c>
      <c r="I3" s="22">
        <v>2018</v>
      </c>
      <c r="J3" s="22">
        <v>2019</v>
      </c>
      <c r="K3" s="22" t="s">
        <v>13</v>
      </c>
      <c r="L3" s="21" t="s">
        <v>4</v>
      </c>
      <c r="M3" s="21" t="s">
        <v>5</v>
      </c>
      <c r="N3" s="2">
        <v>2016</v>
      </c>
      <c r="O3" s="2">
        <v>2017</v>
      </c>
      <c r="P3" s="2">
        <v>2018</v>
      </c>
      <c r="Q3" s="2">
        <v>2019</v>
      </c>
      <c r="R3" s="110" t="s">
        <v>3</v>
      </c>
      <c r="S3" s="242" t="s">
        <v>395</v>
      </c>
    </row>
    <row r="4" spans="1:19" ht="24.75">
      <c r="A4" s="229"/>
      <c r="B4" s="16" t="s">
        <v>12</v>
      </c>
      <c r="C4" s="17" t="s">
        <v>618</v>
      </c>
      <c r="D4" s="17">
        <v>82</v>
      </c>
      <c r="E4" s="36"/>
      <c r="F4" s="36"/>
      <c r="G4" s="17">
        <v>70</v>
      </c>
      <c r="H4" s="17">
        <v>65</v>
      </c>
      <c r="I4" s="17">
        <v>60</v>
      </c>
      <c r="J4" s="17">
        <v>55</v>
      </c>
      <c r="K4" s="17">
        <v>55</v>
      </c>
      <c r="L4" s="18"/>
      <c r="M4" s="18"/>
      <c r="N4" s="19">
        <f>N5+N20+N27+N32+N48+N53+N68+N75+N98</f>
        <v>1708298</v>
      </c>
      <c r="O4" s="19">
        <f>O5+O20+O27+O32+O48+O53+O68+O75+O98</f>
        <v>1613598</v>
      </c>
      <c r="P4" s="19">
        <f>P5+P20+P27+P32+P48+P53+P68+P75+P98</f>
        <v>5045598</v>
      </c>
      <c r="Q4" s="19">
        <f>Q5+Q20+Q27+Q32+Q48+Q53+Q68+Q75+Q98</f>
        <v>5546098</v>
      </c>
      <c r="R4" s="111">
        <f>R5+R20+R27+R32+R48+R53+R68+R75+R98</f>
        <v>13913592</v>
      </c>
      <c r="S4" s="147"/>
    </row>
    <row r="5" spans="1:19" ht="36.75" outlineLevel="1">
      <c r="A5" s="230"/>
      <c r="B5" s="4" t="s">
        <v>522</v>
      </c>
      <c r="C5" s="57" t="s">
        <v>619</v>
      </c>
      <c r="D5" s="24">
        <v>26</v>
      </c>
      <c r="E5" s="164"/>
      <c r="F5" s="164"/>
      <c r="G5" s="24">
        <v>22</v>
      </c>
      <c r="H5" s="24">
        <v>19</v>
      </c>
      <c r="I5" s="24">
        <v>17</v>
      </c>
      <c r="J5" s="24">
        <v>15</v>
      </c>
      <c r="K5" s="24">
        <v>15</v>
      </c>
      <c r="L5" s="5"/>
      <c r="M5" s="5"/>
      <c r="N5" s="6">
        <f>SUM(N6:N19)</f>
        <v>0</v>
      </c>
      <c r="O5" s="6">
        <f>SUM(O6:O19)</f>
        <v>0</v>
      </c>
      <c r="P5" s="6">
        <f>SUM(P6:P19)</f>
        <v>3060000</v>
      </c>
      <c r="Q5" s="6">
        <f>SUM(Q6:Q19)</f>
        <v>3060000</v>
      </c>
      <c r="R5" s="67">
        <f>SUM(R6:R19)</f>
        <v>6120000</v>
      </c>
      <c r="S5" s="148"/>
    </row>
    <row r="6" spans="1:19" ht="76.5" outlineLevel="2">
      <c r="A6" s="48" t="s">
        <v>220</v>
      </c>
      <c r="B6" s="119" t="s">
        <v>884</v>
      </c>
      <c r="C6" s="140" t="s">
        <v>620</v>
      </c>
      <c r="D6" s="41" t="s">
        <v>98</v>
      </c>
      <c r="E6" s="184" t="s">
        <v>47</v>
      </c>
      <c r="F6" s="159"/>
      <c r="G6" s="41" t="s">
        <v>1</v>
      </c>
      <c r="H6" s="41" t="s">
        <v>1</v>
      </c>
      <c r="I6" s="41" t="s">
        <v>1</v>
      </c>
      <c r="J6" s="41" t="s">
        <v>1</v>
      </c>
      <c r="K6" s="41"/>
      <c r="L6" s="41"/>
      <c r="M6" s="41"/>
      <c r="N6" s="42">
        <v>0</v>
      </c>
      <c r="O6" s="42">
        <v>0</v>
      </c>
      <c r="P6" s="42">
        <v>0</v>
      </c>
      <c r="Q6" s="42">
        <v>0</v>
      </c>
      <c r="R6" s="61">
        <v>0</v>
      </c>
      <c r="S6" s="149" t="s">
        <v>806</v>
      </c>
    </row>
    <row r="7" spans="1:19" ht="57.75" customHeight="1" outlineLevel="2">
      <c r="A7" s="49" t="s">
        <v>373</v>
      </c>
      <c r="B7" s="23" t="s">
        <v>223</v>
      </c>
      <c r="C7" s="44" t="s">
        <v>621</v>
      </c>
      <c r="D7" s="41" t="s">
        <v>98</v>
      </c>
      <c r="E7" s="184" t="s">
        <v>47</v>
      </c>
      <c r="F7" s="159"/>
      <c r="G7" s="41" t="s">
        <v>1</v>
      </c>
      <c r="H7" s="41" t="s">
        <v>1</v>
      </c>
      <c r="I7" s="41" t="s">
        <v>1</v>
      </c>
      <c r="J7" s="41" t="s">
        <v>1</v>
      </c>
      <c r="K7" s="41"/>
      <c r="L7" s="41"/>
      <c r="M7" s="41"/>
      <c r="N7" s="7">
        <v>0</v>
      </c>
      <c r="O7" s="42">
        <v>0</v>
      </c>
      <c r="P7" s="42">
        <v>0</v>
      </c>
      <c r="Q7" s="42">
        <v>0</v>
      </c>
      <c r="R7" s="61">
        <v>0</v>
      </c>
      <c r="S7" s="149" t="s">
        <v>806</v>
      </c>
    </row>
    <row r="8" spans="1:19" ht="54.75" customHeight="1" outlineLevel="2">
      <c r="A8" s="48" t="s">
        <v>221</v>
      </c>
      <c r="B8" s="23" t="s">
        <v>224</v>
      </c>
      <c r="C8" s="44" t="s">
        <v>621</v>
      </c>
      <c r="D8" s="34" t="s">
        <v>98</v>
      </c>
      <c r="E8" s="184" t="s">
        <v>95</v>
      </c>
      <c r="F8" s="159"/>
      <c r="G8" s="41" t="s">
        <v>1</v>
      </c>
      <c r="H8" s="41" t="s">
        <v>1</v>
      </c>
      <c r="I8" s="41" t="s">
        <v>1</v>
      </c>
      <c r="J8" s="41" t="s">
        <v>1</v>
      </c>
      <c r="K8" s="41"/>
      <c r="L8" s="41"/>
      <c r="M8" s="41"/>
      <c r="N8" s="42">
        <v>0</v>
      </c>
      <c r="O8" s="7">
        <v>0</v>
      </c>
      <c r="P8" s="7">
        <v>0</v>
      </c>
      <c r="Q8" s="7">
        <v>0</v>
      </c>
      <c r="R8" s="61">
        <v>0</v>
      </c>
      <c r="S8" s="149" t="s">
        <v>806</v>
      </c>
    </row>
    <row r="9" spans="1:19" ht="63" customHeight="1" outlineLevel="2">
      <c r="A9" s="48" t="s">
        <v>222</v>
      </c>
      <c r="B9" s="32" t="s">
        <v>845</v>
      </c>
      <c r="C9" s="140" t="s">
        <v>622</v>
      </c>
      <c r="D9" s="41" t="s">
        <v>102</v>
      </c>
      <c r="E9" s="184" t="s">
        <v>95</v>
      </c>
      <c r="F9" s="159"/>
      <c r="G9" s="41" t="s">
        <v>1</v>
      </c>
      <c r="H9" s="41" t="s">
        <v>1</v>
      </c>
      <c r="I9" s="41" t="s">
        <v>1</v>
      </c>
      <c r="J9" s="41" t="s">
        <v>1</v>
      </c>
      <c r="K9" s="41"/>
      <c r="L9" s="41"/>
      <c r="M9" s="41"/>
      <c r="N9" s="42">
        <v>0</v>
      </c>
      <c r="O9" s="7">
        <v>0</v>
      </c>
      <c r="P9" s="7">
        <v>0</v>
      </c>
      <c r="Q9" s="7">
        <v>0</v>
      </c>
      <c r="R9" s="61">
        <v>0</v>
      </c>
      <c r="S9" s="149" t="s">
        <v>806</v>
      </c>
    </row>
    <row r="10" spans="1:19" ht="64.5" customHeight="1" outlineLevel="2">
      <c r="A10" s="48" t="s">
        <v>479</v>
      </c>
      <c r="B10" s="143" t="s">
        <v>504</v>
      </c>
      <c r="C10" s="28" t="s">
        <v>623</v>
      </c>
      <c r="D10" s="41" t="s">
        <v>143</v>
      </c>
      <c r="E10" s="184" t="s">
        <v>481</v>
      </c>
      <c r="F10" s="159"/>
      <c r="G10" s="41"/>
      <c r="H10" s="41" t="s">
        <v>1</v>
      </c>
      <c r="I10" s="41"/>
      <c r="J10" s="41"/>
      <c r="K10" s="41"/>
      <c r="L10" s="41"/>
      <c r="M10" s="41"/>
      <c r="N10" s="42">
        <v>0</v>
      </c>
      <c r="O10" s="42">
        <v>0</v>
      </c>
      <c r="P10" s="42">
        <v>0</v>
      </c>
      <c r="Q10" s="42">
        <v>0</v>
      </c>
      <c r="R10" s="61">
        <v>0</v>
      </c>
      <c r="S10" s="149" t="s">
        <v>37</v>
      </c>
    </row>
    <row r="11" spans="1:19" ht="76.5" outlineLevel="2">
      <c r="A11" s="48" t="s">
        <v>480</v>
      </c>
      <c r="B11" s="143" t="s">
        <v>505</v>
      </c>
      <c r="C11" s="28" t="s">
        <v>624</v>
      </c>
      <c r="D11" s="41" t="s">
        <v>143</v>
      </c>
      <c r="E11" s="184" t="s">
        <v>34</v>
      </c>
      <c r="F11" s="159"/>
      <c r="G11" s="41"/>
      <c r="H11" s="41"/>
      <c r="I11" s="41" t="s">
        <v>1</v>
      </c>
      <c r="J11" s="41"/>
      <c r="K11" s="41"/>
      <c r="L11" s="41"/>
      <c r="M11" s="41"/>
      <c r="N11" s="42">
        <v>0</v>
      </c>
      <c r="O11" s="42">
        <v>0</v>
      </c>
      <c r="P11" s="42">
        <v>0</v>
      </c>
      <c r="Q11" s="42">
        <v>0</v>
      </c>
      <c r="R11" s="61">
        <v>0</v>
      </c>
      <c r="S11" s="149" t="s">
        <v>807</v>
      </c>
    </row>
    <row r="12" spans="1:19" ht="91.5" customHeight="1" outlineLevel="2">
      <c r="A12" s="49" t="s">
        <v>374</v>
      </c>
      <c r="B12" s="28" t="s">
        <v>439</v>
      </c>
      <c r="C12" s="44" t="s">
        <v>625</v>
      </c>
      <c r="D12" s="41" t="s">
        <v>102</v>
      </c>
      <c r="E12" s="184" t="s">
        <v>47</v>
      </c>
      <c r="F12" s="159"/>
      <c r="G12" s="41" t="s">
        <v>1</v>
      </c>
      <c r="H12" s="41" t="s">
        <v>1</v>
      </c>
      <c r="I12" s="41" t="s">
        <v>1</v>
      </c>
      <c r="J12" s="41" t="s">
        <v>1</v>
      </c>
      <c r="K12" s="41"/>
      <c r="L12" s="41"/>
      <c r="M12" s="41"/>
      <c r="N12" s="42">
        <v>0</v>
      </c>
      <c r="O12" s="42">
        <v>0</v>
      </c>
      <c r="P12" s="42">
        <v>0</v>
      </c>
      <c r="Q12" s="42">
        <v>0</v>
      </c>
      <c r="R12" s="61">
        <v>0</v>
      </c>
      <c r="S12" s="149" t="s">
        <v>806</v>
      </c>
    </row>
    <row r="13" spans="1:19" ht="51" outlineLevel="2">
      <c r="A13" s="48" t="s">
        <v>225</v>
      </c>
      <c r="B13" s="28" t="s">
        <v>519</v>
      </c>
      <c r="C13" s="44" t="s">
        <v>626</v>
      </c>
      <c r="D13" s="41" t="s">
        <v>151</v>
      </c>
      <c r="E13" s="174" t="s">
        <v>443</v>
      </c>
      <c r="F13" s="159"/>
      <c r="G13" s="78" t="s">
        <v>1</v>
      </c>
      <c r="H13" s="78" t="s">
        <v>1</v>
      </c>
      <c r="I13" s="78" t="s">
        <v>1</v>
      </c>
      <c r="J13" s="78" t="s">
        <v>1</v>
      </c>
      <c r="K13" s="78"/>
      <c r="L13" s="65">
        <v>2000000</v>
      </c>
      <c r="M13" s="65">
        <v>7000000</v>
      </c>
      <c r="N13" s="65">
        <v>0</v>
      </c>
      <c r="O13" s="65">
        <v>0</v>
      </c>
      <c r="P13" s="65">
        <v>0</v>
      </c>
      <c r="Q13" s="65">
        <v>0</v>
      </c>
      <c r="R13" s="61">
        <v>0</v>
      </c>
      <c r="S13" s="149" t="s">
        <v>808</v>
      </c>
    </row>
    <row r="14" spans="1:19" ht="38.25" outlineLevel="2">
      <c r="A14" s="48" t="s">
        <v>226</v>
      </c>
      <c r="B14" s="120" t="s">
        <v>520</v>
      </c>
      <c r="C14" s="44" t="s">
        <v>627</v>
      </c>
      <c r="D14" s="41" t="s">
        <v>101</v>
      </c>
      <c r="E14" s="185" t="s">
        <v>460</v>
      </c>
      <c r="F14" s="159"/>
      <c r="G14" s="41" t="s">
        <v>1</v>
      </c>
      <c r="H14" s="41" t="s">
        <v>1</v>
      </c>
      <c r="I14" s="41" t="s">
        <v>1</v>
      </c>
      <c r="J14" s="41" t="s">
        <v>1</v>
      </c>
      <c r="K14" s="41" t="s">
        <v>57</v>
      </c>
      <c r="L14" s="41"/>
      <c r="M14" s="41"/>
      <c r="N14" s="7">
        <v>0</v>
      </c>
      <c r="O14" s="42">
        <v>0</v>
      </c>
      <c r="P14" s="42">
        <v>0</v>
      </c>
      <c r="Q14" s="7">
        <v>0</v>
      </c>
      <c r="R14" s="61">
        <v>0</v>
      </c>
      <c r="S14" s="149" t="s">
        <v>809</v>
      </c>
    </row>
    <row r="15" spans="1:19" ht="43.5" customHeight="1" outlineLevel="2">
      <c r="A15" s="48" t="s">
        <v>227</v>
      </c>
      <c r="B15" s="32" t="s">
        <v>520</v>
      </c>
      <c r="C15" s="44" t="s">
        <v>627</v>
      </c>
      <c r="D15" s="41" t="s">
        <v>101</v>
      </c>
      <c r="E15" s="185" t="s">
        <v>461</v>
      </c>
      <c r="F15" s="159"/>
      <c r="G15" s="41" t="s">
        <v>1</v>
      </c>
      <c r="H15" s="41" t="s">
        <v>1</v>
      </c>
      <c r="I15" s="41" t="s">
        <v>1</v>
      </c>
      <c r="J15" s="41" t="s">
        <v>1</v>
      </c>
      <c r="K15" s="41" t="s">
        <v>58</v>
      </c>
      <c r="L15" s="41"/>
      <c r="M15" s="41"/>
      <c r="N15" s="7">
        <v>0</v>
      </c>
      <c r="O15" s="7">
        <v>0</v>
      </c>
      <c r="P15" s="42">
        <v>0</v>
      </c>
      <c r="Q15" s="42">
        <v>0</v>
      </c>
      <c r="R15" s="61">
        <v>0</v>
      </c>
      <c r="S15" s="149" t="s">
        <v>810</v>
      </c>
    </row>
    <row r="16" spans="1:19" ht="115.5" outlineLevel="2">
      <c r="A16" s="48" t="s">
        <v>228</v>
      </c>
      <c r="B16" s="121" t="s">
        <v>927</v>
      </c>
      <c r="C16" s="44" t="s">
        <v>628</v>
      </c>
      <c r="D16" s="41" t="s">
        <v>99</v>
      </c>
      <c r="E16" s="184" t="s">
        <v>499</v>
      </c>
      <c r="F16" s="159" t="s">
        <v>804</v>
      </c>
      <c r="G16" s="41"/>
      <c r="H16" s="41"/>
      <c r="I16" s="41" t="s">
        <v>1</v>
      </c>
      <c r="J16" s="41" t="s">
        <v>1</v>
      </c>
      <c r="K16" s="41"/>
      <c r="L16" s="41"/>
      <c r="M16" s="41"/>
      <c r="N16" s="8">
        <v>0</v>
      </c>
      <c r="O16" s="8">
        <v>0</v>
      </c>
      <c r="P16" s="8">
        <v>1800000</v>
      </c>
      <c r="Q16" s="8">
        <v>1800000</v>
      </c>
      <c r="R16" s="112">
        <f>SUM(O16:Q16)</f>
        <v>3600000</v>
      </c>
      <c r="S16" s="150" t="s">
        <v>811</v>
      </c>
    </row>
    <row r="17" spans="1:19" ht="115.5" outlineLevel="2">
      <c r="A17" s="48" t="s">
        <v>229</v>
      </c>
      <c r="B17" s="122" t="s">
        <v>928</v>
      </c>
      <c r="C17" s="44" t="s">
        <v>628</v>
      </c>
      <c r="D17" s="41" t="s">
        <v>99</v>
      </c>
      <c r="E17" s="184" t="s">
        <v>499</v>
      </c>
      <c r="F17" s="159" t="s">
        <v>444</v>
      </c>
      <c r="G17" s="41"/>
      <c r="H17" s="41"/>
      <c r="I17" s="41" t="s">
        <v>1</v>
      </c>
      <c r="J17" s="41" t="s">
        <v>1</v>
      </c>
      <c r="K17" s="41"/>
      <c r="L17" s="41"/>
      <c r="M17" s="41"/>
      <c r="N17" s="7">
        <v>0</v>
      </c>
      <c r="O17" s="8">
        <v>0</v>
      </c>
      <c r="P17" s="8">
        <v>675000</v>
      </c>
      <c r="Q17" s="8">
        <v>675000</v>
      </c>
      <c r="R17" s="112">
        <f>SUM(O17:Q17)</f>
        <v>1350000</v>
      </c>
      <c r="S17" s="150" t="s">
        <v>811</v>
      </c>
    </row>
    <row r="18" spans="1:19" ht="115.5" outlineLevel="2">
      <c r="A18" s="48" t="s">
        <v>230</v>
      </c>
      <c r="B18" s="123" t="s">
        <v>929</v>
      </c>
      <c r="C18" s="44" t="s">
        <v>628</v>
      </c>
      <c r="D18" s="41" t="s">
        <v>99</v>
      </c>
      <c r="E18" s="184" t="s">
        <v>499</v>
      </c>
      <c r="F18" s="159" t="s">
        <v>445</v>
      </c>
      <c r="G18" s="41"/>
      <c r="H18" s="41"/>
      <c r="I18" s="41" t="s">
        <v>1</v>
      </c>
      <c r="J18" s="41" t="s">
        <v>1</v>
      </c>
      <c r="K18" s="41"/>
      <c r="L18" s="41"/>
      <c r="M18" s="41"/>
      <c r="N18" s="7">
        <v>0</v>
      </c>
      <c r="O18" s="8">
        <v>0</v>
      </c>
      <c r="P18" s="8">
        <v>450000</v>
      </c>
      <c r="Q18" s="8">
        <v>450000</v>
      </c>
      <c r="R18" s="112">
        <f>SUM(O18:Q18)</f>
        <v>900000</v>
      </c>
      <c r="S18" s="150" t="s">
        <v>811</v>
      </c>
    </row>
    <row r="19" spans="1:19" ht="115.5" outlineLevel="2">
      <c r="A19" s="48" t="s">
        <v>231</v>
      </c>
      <c r="B19" s="122" t="s">
        <v>930</v>
      </c>
      <c r="C19" s="44" t="s">
        <v>628</v>
      </c>
      <c r="D19" s="41" t="s">
        <v>99</v>
      </c>
      <c r="E19" s="184" t="s">
        <v>499</v>
      </c>
      <c r="F19" s="159" t="s">
        <v>446</v>
      </c>
      <c r="G19" s="41"/>
      <c r="H19" s="41"/>
      <c r="I19" s="41" t="s">
        <v>1</v>
      </c>
      <c r="J19" s="41" t="s">
        <v>1</v>
      </c>
      <c r="K19" s="41"/>
      <c r="L19" s="41"/>
      <c r="M19" s="41"/>
      <c r="N19" s="7">
        <v>0</v>
      </c>
      <c r="O19" s="8">
        <v>0</v>
      </c>
      <c r="P19" s="8">
        <v>135000</v>
      </c>
      <c r="Q19" s="8">
        <v>135000</v>
      </c>
      <c r="R19" s="112">
        <f>SUM(O19:Q19)</f>
        <v>270000</v>
      </c>
      <c r="S19" s="150" t="s">
        <v>811</v>
      </c>
    </row>
    <row r="20" spans="1:19" ht="39.75" customHeight="1" outlineLevel="1">
      <c r="A20" s="231"/>
      <c r="B20" s="124" t="s">
        <v>521</v>
      </c>
      <c r="C20" s="13" t="s">
        <v>137</v>
      </c>
      <c r="D20" s="24">
        <v>6</v>
      </c>
      <c r="E20" s="175"/>
      <c r="F20" s="165"/>
      <c r="G20" s="24">
        <v>4</v>
      </c>
      <c r="H20" s="24">
        <v>4</v>
      </c>
      <c r="I20" s="24">
        <v>4</v>
      </c>
      <c r="J20" s="24">
        <v>4</v>
      </c>
      <c r="K20" s="24">
        <v>4</v>
      </c>
      <c r="L20" s="24"/>
      <c r="M20" s="24"/>
      <c r="N20" s="9">
        <f>SUM(N21:N26)</f>
        <v>29000</v>
      </c>
      <c r="O20" s="9">
        <f>SUM(O21:O26)</f>
        <v>16000</v>
      </c>
      <c r="P20" s="9">
        <f>SUM(P21:P26)</f>
        <v>6000</v>
      </c>
      <c r="Q20" s="9">
        <f>SUM(Q21:Q26)</f>
        <v>6000</v>
      </c>
      <c r="R20" s="67">
        <f>SUM(R21:R26)</f>
        <v>57000</v>
      </c>
      <c r="S20" s="151"/>
    </row>
    <row r="21" spans="1:19" ht="38.25" outlineLevel="2">
      <c r="A21" s="56" t="s">
        <v>232</v>
      </c>
      <c r="B21" s="120" t="s">
        <v>462</v>
      </c>
      <c r="C21" s="28" t="s">
        <v>629</v>
      </c>
      <c r="D21" s="34" t="s">
        <v>102</v>
      </c>
      <c r="E21" s="184" t="s">
        <v>447</v>
      </c>
      <c r="F21" s="159"/>
      <c r="G21" s="41" t="s">
        <v>1</v>
      </c>
      <c r="H21" s="41" t="s">
        <v>1</v>
      </c>
      <c r="I21" s="41" t="s">
        <v>1</v>
      </c>
      <c r="J21" s="41" t="s">
        <v>1</v>
      </c>
      <c r="K21" s="41"/>
      <c r="L21" s="41"/>
      <c r="M21" s="41"/>
      <c r="N21" s="8">
        <v>0</v>
      </c>
      <c r="O21" s="8">
        <v>0</v>
      </c>
      <c r="P21" s="8">
        <v>0</v>
      </c>
      <c r="Q21" s="8">
        <v>0</v>
      </c>
      <c r="R21" s="62">
        <v>0</v>
      </c>
      <c r="S21" s="149" t="s">
        <v>37</v>
      </c>
    </row>
    <row r="22" spans="1:19" ht="54" customHeight="1" outlineLevel="2">
      <c r="A22" s="48" t="s">
        <v>233</v>
      </c>
      <c r="B22" s="120" t="s">
        <v>523</v>
      </c>
      <c r="C22" s="140" t="s">
        <v>629</v>
      </c>
      <c r="D22" s="41" t="s">
        <v>126</v>
      </c>
      <c r="E22" s="186" t="s">
        <v>47</v>
      </c>
      <c r="F22" s="159"/>
      <c r="G22" s="41" t="s">
        <v>1</v>
      </c>
      <c r="H22" s="41" t="s">
        <v>1</v>
      </c>
      <c r="I22" s="41" t="s">
        <v>1</v>
      </c>
      <c r="J22" s="41" t="s">
        <v>1</v>
      </c>
      <c r="K22" s="41"/>
      <c r="L22" s="41"/>
      <c r="M22" s="41"/>
      <c r="N22" s="42">
        <v>0</v>
      </c>
      <c r="O22" s="7">
        <v>0</v>
      </c>
      <c r="P22" s="7">
        <v>0</v>
      </c>
      <c r="Q22" s="7">
        <v>0</v>
      </c>
      <c r="R22" s="61">
        <v>0</v>
      </c>
      <c r="S22" s="149" t="s">
        <v>806</v>
      </c>
    </row>
    <row r="23" spans="1:19" ht="51" outlineLevel="2">
      <c r="A23" s="48" t="s">
        <v>375</v>
      </c>
      <c r="B23" s="120" t="s">
        <v>234</v>
      </c>
      <c r="C23" s="44" t="s">
        <v>630</v>
      </c>
      <c r="D23" s="10" t="s">
        <v>100</v>
      </c>
      <c r="E23" s="184" t="s">
        <v>447</v>
      </c>
      <c r="F23" s="159"/>
      <c r="G23" s="10" t="s">
        <v>1</v>
      </c>
      <c r="H23" s="10"/>
      <c r="I23" s="10"/>
      <c r="J23" s="10"/>
      <c r="K23" s="10"/>
      <c r="L23" s="10"/>
      <c r="M23" s="10"/>
      <c r="N23" s="11">
        <v>5000</v>
      </c>
      <c r="O23" s="11">
        <v>0</v>
      </c>
      <c r="P23" s="11">
        <v>0</v>
      </c>
      <c r="Q23" s="7">
        <v>0</v>
      </c>
      <c r="R23" s="61">
        <v>5000</v>
      </c>
      <c r="S23" s="149" t="s">
        <v>37</v>
      </c>
    </row>
    <row r="24" spans="1:19" ht="81" customHeight="1" outlineLevel="2">
      <c r="A24" s="49" t="s">
        <v>333</v>
      </c>
      <c r="B24" s="125" t="s">
        <v>236</v>
      </c>
      <c r="C24" s="44" t="s">
        <v>631</v>
      </c>
      <c r="D24" s="41" t="s">
        <v>335</v>
      </c>
      <c r="E24" s="184" t="s">
        <v>447</v>
      </c>
      <c r="F24" s="159" t="s">
        <v>805</v>
      </c>
      <c r="G24" s="41" t="s">
        <v>1</v>
      </c>
      <c r="H24" s="41" t="s">
        <v>1</v>
      </c>
      <c r="I24" s="41" t="s">
        <v>1</v>
      </c>
      <c r="J24" s="41" t="s">
        <v>1</v>
      </c>
      <c r="K24" s="41"/>
      <c r="L24" s="41"/>
      <c r="M24" s="41"/>
      <c r="N24" s="42">
        <v>24000</v>
      </c>
      <c r="O24" s="42">
        <v>6000</v>
      </c>
      <c r="P24" s="42">
        <v>6000</v>
      </c>
      <c r="Q24" s="42">
        <v>6000</v>
      </c>
      <c r="R24" s="61">
        <f>SUM(N24:Q24)</f>
        <v>42000</v>
      </c>
      <c r="S24" s="149" t="s">
        <v>37</v>
      </c>
    </row>
    <row r="25" spans="1:19" ht="81" customHeight="1" outlineLevel="2">
      <c r="A25" s="49" t="s">
        <v>334</v>
      </c>
      <c r="B25" s="125" t="s">
        <v>236</v>
      </c>
      <c r="C25" s="44" t="s">
        <v>632</v>
      </c>
      <c r="D25" s="41" t="s">
        <v>335</v>
      </c>
      <c r="E25" s="184" t="s">
        <v>448</v>
      </c>
      <c r="F25" s="159" t="s">
        <v>805</v>
      </c>
      <c r="G25" s="41" t="s">
        <v>1</v>
      </c>
      <c r="H25" s="41" t="s">
        <v>1</v>
      </c>
      <c r="I25" s="41" t="s">
        <v>1</v>
      </c>
      <c r="J25" s="41" t="s">
        <v>1</v>
      </c>
      <c r="K25" s="41"/>
      <c r="L25" s="41"/>
      <c r="M25" s="41"/>
      <c r="N25" s="42">
        <v>0</v>
      </c>
      <c r="O25" s="42">
        <v>0</v>
      </c>
      <c r="P25" s="42">
        <v>0</v>
      </c>
      <c r="Q25" s="42">
        <v>0</v>
      </c>
      <c r="R25" s="61">
        <v>0</v>
      </c>
      <c r="S25" s="149" t="s">
        <v>42</v>
      </c>
    </row>
    <row r="26" spans="1:19" ht="51" outlineLevel="2">
      <c r="A26" s="48" t="s">
        <v>235</v>
      </c>
      <c r="B26" s="120" t="s">
        <v>506</v>
      </c>
      <c r="C26" s="44" t="s">
        <v>633</v>
      </c>
      <c r="D26" s="41" t="s">
        <v>78</v>
      </c>
      <c r="E26" s="184" t="s">
        <v>447</v>
      </c>
      <c r="F26" s="159"/>
      <c r="G26" s="41"/>
      <c r="H26" s="41" t="s">
        <v>1</v>
      </c>
      <c r="I26" s="41"/>
      <c r="J26" s="41"/>
      <c r="K26" s="41"/>
      <c r="L26" s="41"/>
      <c r="M26" s="41"/>
      <c r="N26" s="7">
        <v>0</v>
      </c>
      <c r="O26" s="42">
        <v>10000</v>
      </c>
      <c r="P26" s="42">
        <v>0</v>
      </c>
      <c r="Q26" s="42">
        <v>0</v>
      </c>
      <c r="R26" s="61">
        <f>SUBTOTAL(9,O26:Q26)</f>
        <v>10000</v>
      </c>
      <c r="S26" s="149" t="s">
        <v>37</v>
      </c>
    </row>
    <row r="27" spans="1:19" ht="48.75" customHeight="1" outlineLevel="1">
      <c r="A27" s="231"/>
      <c r="B27" s="124" t="s">
        <v>524</v>
      </c>
      <c r="C27" s="13" t="s">
        <v>634</v>
      </c>
      <c r="D27" s="24"/>
      <c r="E27" s="175"/>
      <c r="F27" s="165"/>
      <c r="G27" s="24"/>
      <c r="H27" s="24"/>
      <c r="I27" s="24"/>
      <c r="J27" s="24"/>
      <c r="K27" s="24"/>
      <c r="L27" s="24"/>
      <c r="M27" s="24"/>
      <c r="N27" s="9">
        <f>SUM(N28:N31)</f>
        <v>17000</v>
      </c>
      <c r="O27" s="9">
        <f>SUM(O28:O31)</f>
        <v>15500</v>
      </c>
      <c r="P27" s="9">
        <f>SUM(P28:P31)</f>
        <v>27000</v>
      </c>
      <c r="Q27" s="9">
        <f>SUM(Q28:Q31)</f>
        <v>19000</v>
      </c>
      <c r="R27" s="67">
        <f>SUM(R28:R31)</f>
        <v>78500</v>
      </c>
      <c r="S27" s="151"/>
    </row>
    <row r="28" spans="1:19" ht="69" customHeight="1" outlineLevel="2">
      <c r="A28" s="48" t="s">
        <v>237</v>
      </c>
      <c r="B28" s="120" t="s">
        <v>525</v>
      </c>
      <c r="C28" s="28" t="s">
        <v>635</v>
      </c>
      <c r="D28" s="220" t="s">
        <v>776</v>
      </c>
      <c r="E28" s="184" t="s">
        <v>447</v>
      </c>
      <c r="F28" s="159" t="s">
        <v>138</v>
      </c>
      <c r="G28" s="30">
        <v>0.02</v>
      </c>
      <c r="H28" s="30">
        <v>0.03</v>
      </c>
      <c r="I28" s="30">
        <v>0.04</v>
      </c>
      <c r="J28" s="30">
        <v>0.05</v>
      </c>
      <c r="K28" s="41"/>
      <c r="L28" s="41"/>
      <c r="M28" s="41"/>
      <c r="N28" s="42">
        <v>6000</v>
      </c>
      <c r="O28" s="42">
        <v>7500</v>
      </c>
      <c r="P28" s="42">
        <v>9000</v>
      </c>
      <c r="Q28" s="42">
        <v>11000</v>
      </c>
      <c r="R28" s="61">
        <f>SUM(N28:Q28)</f>
        <v>33500</v>
      </c>
      <c r="S28" s="149" t="s">
        <v>37</v>
      </c>
    </row>
    <row r="29" spans="1:19" ht="48.75" outlineLevel="2">
      <c r="A29" s="49" t="s">
        <v>238</v>
      </c>
      <c r="B29" s="120" t="s">
        <v>636</v>
      </c>
      <c r="C29" s="28" t="s">
        <v>637</v>
      </c>
      <c r="D29" s="66" t="s">
        <v>777</v>
      </c>
      <c r="E29" s="184" t="s">
        <v>447</v>
      </c>
      <c r="F29" s="159" t="s">
        <v>138</v>
      </c>
      <c r="G29" s="39" t="s">
        <v>53</v>
      </c>
      <c r="H29" s="39" t="s">
        <v>321</v>
      </c>
      <c r="I29" s="39" t="s">
        <v>321</v>
      </c>
      <c r="J29" s="39" t="s">
        <v>321</v>
      </c>
      <c r="K29" s="41"/>
      <c r="L29" s="41"/>
      <c r="M29" s="41"/>
      <c r="N29" s="42">
        <v>11000</v>
      </c>
      <c r="O29" s="42">
        <v>8000</v>
      </c>
      <c r="P29" s="42">
        <v>8000</v>
      </c>
      <c r="Q29" s="42">
        <v>8000</v>
      </c>
      <c r="R29" s="61">
        <f>SUM(N29:Q29)</f>
        <v>35000</v>
      </c>
      <c r="S29" s="149" t="s">
        <v>37</v>
      </c>
    </row>
    <row r="30" spans="1:19" ht="26.25" outlineLevel="2">
      <c r="A30" s="48" t="s">
        <v>892</v>
      </c>
      <c r="B30" s="120" t="s">
        <v>526</v>
      </c>
      <c r="C30" s="139" t="s">
        <v>894</v>
      </c>
      <c r="D30" s="41" t="s">
        <v>54</v>
      </c>
      <c r="E30" s="184" t="s">
        <v>447</v>
      </c>
      <c r="F30" s="159"/>
      <c r="G30" s="41"/>
      <c r="H30" s="41"/>
      <c r="I30" s="41" t="s">
        <v>1</v>
      </c>
      <c r="J30" s="41"/>
      <c r="K30" s="41"/>
      <c r="L30" s="41"/>
      <c r="M30" s="41"/>
      <c r="N30" s="7">
        <v>0</v>
      </c>
      <c r="O30" s="42">
        <v>0</v>
      </c>
      <c r="P30" s="42">
        <v>10000</v>
      </c>
      <c r="Q30" s="7">
        <v>0</v>
      </c>
      <c r="R30" s="61">
        <v>10000</v>
      </c>
      <c r="S30" s="149" t="s">
        <v>37</v>
      </c>
    </row>
    <row r="31" spans="1:19" ht="66" customHeight="1" outlineLevel="2">
      <c r="A31" s="48" t="s">
        <v>893</v>
      </c>
      <c r="B31" s="120" t="s">
        <v>895</v>
      </c>
      <c r="C31" s="139" t="s">
        <v>896</v>
      </c>
      <c r="D31" s="41" t="s">
        <v>897</v>
      </c>
      <c r="E31" s="184" t="s">
        <v>447</v>
      </c>
      <c r="F31" s="159"/>
      <c r="G31" s="41"/>
      <c r="H31" s="41"/>
      <c r="I31" s="41"/>
      <c r="J31" s="41" t="s">
        <v>1</v>
      </c>
      <c r="K31" s="41"/>
      <c r="L31" s="41"/>
      <c r="M31" s="41"/>
      <c r="N31" s="7">
        <v>0</v>
      </c>
      <c r="O31" s="42">
        <v>0</v>
      </c>
      <c r="P31" s="42">
        <v>0</v>
      </c>
      <c r="Q31" s="7">
        <v>0</v>
      </c>
      <c r="R31" s="61">
        <v>0</v>
      </c>
      <c r="S31" s="149" t="s">
        <v>37</v>
      </c>
    </row>
    <row r="32" spans="1:19" ht="37.5" customHeight="1" outlineLevel="1">
      <c r="A32" s="231"/>
      <c r="B32" s="124" t="s">
        <v>14</v>
      </c>
      <c r="C32" s="13" t="s">
        <v>141</v>
      </c>
      <c r="D32" s="24"/>
      <c r="E32" s="175"/>
      <c r="F32" s="165"/>
      <c r="G32" s="24"/>
      <c r="H32" s="24"/>
      <c r="I32" s="24"/>
      <c r="J32" s="24"/>
      <c r="K32" s="24"/>
      <c r="L32" s="24"/>
      <c r="M32" s="24"/>
      <c r="N32" s="9">
        <f>SUM(N33:N47)</f>
        <v>191000</v>
      </c>
      <c r="O32" s="9">
        <f>SUM(O33:O47)</f>
        <v>257500</v>
      </c>
      <c r="P32" s="9">
        <f>SUM(P33:P47)</f>
        <v>400000</v>
      </c>
      <c r="Q32" s="9">
        <f>SUM(Q33:Q47)</f>
        <v>538500</v>
      </c>
      <c r="R32" s="67">
        <f>SUM(R33:R47)</f>
        <v>1387000</v>
      </c>
      <c r="S32" s="151"/>
    </row>
    <row r="33" spans="1:19" ht="51" outlineLevel="2">
      <c r="A33" s="48" t="s">
        <v>239</v>
      </c>
      <c r="B33" s="120" t="s">
        <v>527</v>
      </c>
      <c r="C33" s="44" t="s">
        <v>638</v>
      </c>
      <c r="D33" s="41" t="s">
        <v>346</v>
      </c>
      <c r="E33" s="184" t="s">
        <v>470</v>
      </c>
      <c r="F33" s="159" t="s">
        <v>322</v>
      </c>
      <c r="G33" s="41" t="s">
        <v>1</v>
      </c>
      <c r="H33" s="41" t="s">
        <v>1</v>
      </c>
      <c r="I33" s="41" t="s">
        <v>1</v>
      </c>
      <c r="J33" s="41"/>
      <c r="K33" s="41"/>
      <c r="L33" s="41"/>
      <c r="M33" s="41"/>
      <c r="N33" s="8">
        <v>0</v>
      </c>
      <c r="O33" s="8">
        <v>0</v>
      </c>
      <c r="P33" s="8">
        <v>0</v>
      </c>
      <c r="Q33" s="8">
        <v>0</v>
      </c>
      <c r="R33" s="62">
        <v>0</v>
      </c>
      <c r="S33" s="149" t="s">
        <v>812</v>
      </c>
    </row>
    <row r="34" spans="1:20" ht="64.5" customHeight="1" outlineLevel="2">
      <c r="A34" s="48" t="s">
        <v>330</v>
      </c>
      <c r="B34" s="121" t="s">
        <v>528</v>
      </c>
      <c r="C34" s="44" t="s">
        <v>639</v>
      </c>
      <c r="D34" s="41" t="s">
        <v>113</v>
      </c>
      <c r="E34" s="185" t="s">
        <v>470</v>
      </c>
      <c r="F34" s="158"/>
      <c r="G34" s="41"/>
      <c r="H34" s="41" t="s">
        <v>1</v>
      </c>
      <c r="J34" s="41"/>
      <c r="K34" s="41"/>
      <c r="L34" s="41"/>
      <c r="M34" s="41"/>
      <c r="N34" s="42">
        <v>0</v>
      </c>
      <c r="O34" s="42">
        <v>14000</v>
      </c>
      <c r="P34" s="42">
        <v>0</v>
      </c>
      <c r="Q34" s="8">
        <v>0</v>
      </c>
      <c r="R34" s="61">
        <f aca="true" t="shared" si="0" ref="R34:R40">SUM(N34:Q34)</f>
        <v>14000</v>
      </c>
      <c r="S34" s="149" t="s">
        <v>813</v>
      </c>
      <c r="T34" s="214"/>
    </row>
    <row r="35" spans="1:20" ht="63.75" outlineLevel="2">
      <c r="A35" s="48" t="s">
        <v>240</v>
      </c>
      <c r="B35" s="120" t="s">
        <v>241</v>
      </c>
      <c r="C35" s="44" t="s">
        <v>641</v>
      </c>
      <c r="D35" s="41" t="s">
        <v>102</v>
      </c>
      <c r="E35" s="184" t="s">
        <v>447</v>
      </c>
      <c r="F35" s="159" t="s">
        <v>470</v>
      </c>
      <c r="G35" s="41" t="s">
        <v>1</v>
      </c>
      <c r="H35" s="41" t="s">
        <v>1</v>
      </c>
      <c r="I35" s="41" t="s">
        <v>1</v>
      </c>
      <c r="J35" s="41" t="s">
        <v>1</v>
      </c>
      <c r="K35" s="41"/>
      <c r="L35" s="41"/>
      <c r="M35" s="41"/>
      <c r="N35" s="42">
        <v>15000</v>
      </c>
      <c r="O35" s="42">
        <v>20000</v>
      </c>
      <c r="P35" s="42">
        <v>50000</v>
      </c>
      <c r="Q35" s="42">
        <v>75000</v>
      </c>
      <c r="R35" s="61">
        <f t="shared" si="0"/>
        <v>160000</v>
      </c>
      <c r="S35" s="149" t="s">
        <v>37</v>
      </c>
      <c r="T35" s="45"/>
    </row>
    <row r="36" spans="1:19" ht="50.25" customHeight="1" outlineLevel="2">
      <c r="A36" s="48" t="s">
        <v>242</v>
      </c>
      <c r="B36" s="29" t="s">
        <v>243</v>
      </c>
      <c r="C36" s="44" t="s">
        <v>640</v>
      </c>
      <c r="D36" s="41" t="s">
        <v>79</v>
      </c>
      <c r="E36" s="174" t="s">
        <v>443</v>
      </c>
      <c r="F36" s="159" t="s">
        <v>470</v>
      </c>
      <c r="G36" s="41" t="s">
        <v>1</v>
      </c>
      <c r="H36" s="41" t="s">
        <v>1</v>
      </c>
      <c r="I36" s="41" t="s">
        <v>1</v>
      </c>
      <c r="J36" s="41" t="s">
        <v>1</v>
      </c>
      <c r="K36" s="41"/>
      <c r="L36" s="41"/>
      <c r="M36" s="41"/>
      <c r="N36" s="42">
        <v>10000</v>
      </c>
      <c r="O36" s="42">
        <v>2500</v>
      </c>
      <c r="P36" s="42">
        <v>2500</v>
      </c>
      <c r="Q36" s="7">
        <v>2500</v>
      </c>
      <c r="R36" s="61">
        <f t="shared" si="0"/>
        <v>17500</v>
      </c>
      <c r="S36" s="149" t="s">
        <v>37</v>
      </c>
    </row>
    <row r="37" spans="1:19" ht="48.75" outlineLevel="2">
      <c r="A37" s="49" t="s">
        <v>244</v>
      </c>
      <c r="B37" s="28" t="s">
        <v>245</v>
      </c>
      <c r="C37" s="44" t="s">
        <v>642</v>
      </c>
      <c r="D37" s="41" t="s">
        <v>104</v>
      </c>
      <c r="E37" s="184" t="s">
        <v>447</v>
      </c>
      <c r="F37" s="159" t="s">
        <v>470</v>
      </c>
      <c r="G37" s="41" t="s">
        <v>1</v>
      </c>
      <c r="H37" s="41" t="s">
        <v>1</v>
      </c>
      <c r="I37" s="41" t="s">
        <v>1</v>
      </c>
      <c r="J37" s="41" t="s">
        <v>1</v>
      </c>
      <c r="K37" s="41"/>
      <c r="L37" s="41"/>
      <c r="M37" s="41"/>
      <c r="N37" s="42">
        <v>5000</v>
      </c>
      <c r="O37" s="42">
        <v>5000</v>
      </c>
      <c r="P37" s="42">
        <v>5000</v>
      </c>
      <c r="Q37" s="7">
        <v>5000</v>
      </c>
      <c r="R37" s="61">
        <f t="shared" si="0"/>
        <v>20000</v>
      </c>
      <c r="S37" s="149" t="s">
        <v>37</v>
      </c>
    </row>
    <row r="38" spans="1:19" ht="38.25" outlineLevel="2">
      <c r="A38" s="48" t="s">
        <v>247</v>
      </c>
      <c r="B38" s="28" t="s">
        <v>246</v>
      </c>
      <c r="C38" s="44" t="s">
        <v>643</v>
      </c>
      <c r="D38" s="41" t="s">
        <v>80</v>
      </c>
      <c r="E38" s="184" t="s">
        <v>447</v>
      </c>
      <c r="F38" s="159" t="s">
        <v>51</v>
      </c>
      <c r="G38" s="41"/>
      <c r="H38" s="41"/>
      <c r="I38" s="41"/>
      <c r="J38" s="41" t="s">
        <v>1</v>
      </c>
      <c r="K38" s="41"/>
      <c r="L38" s="41"/>
      <c r="M38" s="41"/>
      <c r="N38" s="42">
        <v>0</v>
      </c>
      <c r="O38" s="42">
        <v>0</v>
      </c>
      <c r="P38" s="42">
        <v>0</v>
      </c>
      <c r="Q38" s="42">
        <v>12000</v>
      </c>
      <c r="R38" s="61">
        <f t="shared" si="0"/>
        <v>12000</v>
      </c>
      <c r="S38" s="149" t="s">
        <v>37</v>
      </c>
    </row>
    <row r="39" spans="1:19" ht="38.25" outlineLevel="2">
      <c r="A39" s="49" t="s">
        <v>248</v>
      </c>
      <c r="B39" s="28" t="s">
        <v>249</v>
      </c>
      <c r="C39" s="44" t="s">
        <v>644</v>
      </c>
      <c r="D39" s="41" t="s">
        <v>103</v>
      </c>
      <c r="E39" s="184" t="s">
        <v>447</v>
      </c>
      <c r="F39" s="159" t="s">
        <v>471</v>
      </c>
      <c r="G39" s="41" t="s">
        <v>1</v>
      </c>
      <c r="H39" s="41" t="s">
        <v>1</v>
      </c>
      <c r="I39" s="41" t="s">
        <v>1</v>
      </c>
      <c r="J39" s="41" t="s">
        <v>1</v>
      </c>
      <c r="K39" s="41"/>
      <c r="L39" s="41"/>
      <c r="M39" s="41"/>
      <c r="N39" s="42">
        <v>12000</v>
      </c>
      <c r="O39" s="42">
        <v>24000</v>
      </c>
      <c r="P39" s="42">
        <v>24000</v>
      </c>
      <c r="Q39" s="42">
        <v>24000</v>
      </c>
      <c r="R39" s="61">
        <f t="shared" si="0"/>
        <v>84000</v>
      </c>
      <c r="S39" s="149" t="s">
        <v>37</v>
      </c>
    </row>
    <row r="40" spans="1:19" ht="42" customHeight="1" outlineLevel="2">
      <c r="A40" s="48" t="s">
        <v>250</v>
      </c>
      <c r="B40" s="28" t="s">
        <v>529</v>
      </c>
      <c r="C40" s="44" t="s">
        <v>904</v>
      </c>
      <c r="D40" s="41" t="s">
        <v>81</v>
      </c>
      <c r="E40" s="184" t="s">
        <v>449</v>
      </c>
      <c r="F40" s="159" t="s">
        <v>472</v>
      </c>
      <c r="G40" s="272">
        <v>0.2</v>
      </c>
      <c r="H40" s="272">
        <v>0.45</v>
      </c>
      <c r="I40" s="272">
        <v>0.65</v>
      </c>
      <c r="J40" s="272">
        <v>0.9</v>
      </c>
      <c r="K40" s="41"/>
      <c r="L40" s="41"/>
      <c r="M40" s="41"/>
      <c r="N40" s="42">
        <v>45000</v>
      </c>
      <c r="O40" s="42">
        <v>66000</v>
      </c>
      <c r="P40" s="42">
        <v>101500</v>
      </c>
      <c r="Q40" s="42">
        <v>144000</v>
      </c>
      <c r="R40" s="61">
        <f t="shared" si="0"/>
        <v>356500</v>
      </c>
      <c r="S40" s="149" t="s">
        <v>37</v>
      </c>
    </row>
    <row r="41" spans="1:19" ht="52.5" customHeight="1" outlineLevel="2">
      <c r="A41" s="48" t="s">
        <v>251</v>
      </c>
      <c r="B41" s="28" t="s">
        <v>908</v>
      </c>
      <c r="C41" s="44" t="s">
        <v>909</v>
      </c>
      <c r="D41" s="30">
        <v>0.02</v>
      </c>
      <c r="E41" s="184" t="s">
        <v>470</v>
      </c>
      <c r="F41" s="159" t="s">
        <v>47</v>
      </c>
      <c r="G41" s="41" t="s">
        <v>1</v>
      </c>
      <c r="H41" s="41" t="s">
        <v>1</v>
      </c>
      <c r="I41" s="41" t="s">
        <v>1</v>
      </c>
      <c r="J41" s="41" t="s">
        <v>1</v>
      </c>
      <c r="K41" s="41"/>
      <c r="L41" s="41"/>
      <c r="M41" s="41"/>
      <c r="N41" s="42">
        <v>0</v>
      </c>
      <c r="O41" s="42">
        <v>0</v>
      </c>
      <c r="P41" s="42">
        <v>0</v>
      </c>
      <c r="Q41" s="7">
        <v>0</v>
      </c>
      <c r="R41" s="61">
        <v>0</v>
      </c>
      <c r="S41" s="149" t="s">
        <v>814</v>
      </c>
    </row>
    <row r="42" spans="1:19" ht="51" outlineLevel="2">
      <c r="A42" s="48" t="s">
        <v>323</v>
      </c>
      <c r="B42" s="28" t="s">
        <v>530</v>
      </c>
      <c r="C42" s="140" t="s">
        <v>905</v>
      </c>
      <c r="D42" s="41" t="s">
        <v>82</v>
      </c>
      <c r="E42" s="184" t="s">
        <v>449</v>
      </c>
      <c r="F42" s="159" t="s">
        <v>473</v>
      </c>
      <c r="G42" s="41" t="s">
        <v>1</v>
      </c>
      <c r="H42" s="41" t="s">
        <v>1</v>
      </c>
      <c r="I42" s="41" t="s">
        <v>1</v>
      </c>
      <c r="J42" s="41" t="s">
        <v>1</v>
      </c>
      <c r="K42" s="41"/>
      <c r="L42" s="41"/>
      <c r="M42" s="41"/>
      <c r="N42" s="42">
        <v>20000</v>
      </c>
      <c r="O42" s="42">
        <v>20000</v>
      </c>
      <c r="P42" s="42">
        <v>20000</v>
      </c>
      <c r="Q42" s="7">
        <v>0</v>
      </c>
      <c r="R42" s="61">
        <f>SUM(N42:Q42)</f>
        <v>60000</v>
      </c>
      <c r="S42" s="149" t="s">
        <v>37</v>
      </c>
    </row>
    <row r="43" spans="1:19" ht="43.5" customHeight="1" outlineLevel="2">
      <c r="A43" s="49" t="s">
        <v>324</v>
      </c>
      <c r="B43" s="28" t="s">
        <v>531</v>
      </c>
      <c r="C43" s="28" t="s">
        <v>906</v>
      </c>
      <c r="D43" s="221" t="s">
        <v>488</v>
      </c>
      <c r="E43" s="184" t="s">
        <v>447</v>
      </c>
      <c r="F43" s="159"/>
      <c r="G43" s="30">
        <v>0.42</v>
      </c>
      <c r="H43" s="30">
        <v>0.45</v>
      </c>
      <c r="I43" s="30">
        <v>0.6</v>
      </c>
      <c r="J43" s="30">
        <v>0.75</v>
      </c>
      <c r="K43" s="41"/>
      <c r="L43" s="41"/>
      <c r="M43" s="41"/>
      <c r="N43" s="42">
        <v>40000</v>
      </c>
      <c r="O43" s="42">
        <v>48000</v>
      </c>
      <c r="P43" s="42">
        <v>72000</v>
      </c>
      <c r="Q43" s="42">
        <v>96000</v>
      </c>
      <c r="R43" s="61">
        <f>SUM(N43:Q43)</f>
        <v>256000</v>
      </c>
      <c r="S43" s="149" t="s">
        <v>37</v>
      </c>
    </row>
    <row r="44" spans="1:19" ht="51" outlineLevel="2">
      <c r="A44" s="49" t="s">
        <v>325</v>
      </c>
      <c r="B44" s="28" t="s">
        <v>778</v>
      </c>
      <c r="C44" s="28" t="s">
        <v>907</v>
      </c>
      <c r="D44" s="222" t="s">
        <v>779</v>
      </c>
      <c r="E44" s="184" t="s">
        <v>447</v>
      </c>
      <c r="F44" s="159" t="s">
        <v>39</v>
      </c>
      <c r="G44" s="272">
        <v>0.18</v>
      </c>
      <c r="H44" s="272">
        <v>0.25</v>
      </c>
      <c r="I44" s="272">
        <v>0.5</v>
      </c>
      <c r="J44" s="272">
        <v>0.75</v>
      </c>
      <c r="K44" s="41"/>
      <c r="L44" s="41"/>
      <c r="M44" s="41"/>
      <c r="N44" s="42">
        <v>40000</v>
      </c>
      <c r="O44" s="42">
        <v>48000</v>
      </c>
      <c r="P44" s="42">
        <v>115000</v>
      </c>
      <c r="Q44" s="42">
        <v>170000</v>
      </c>
      <c r="R44" s="61">
        <f>SUM(N44:Q44)</f>
        <v>373000</v>
      </c>
      <c r="S44" s="149" t="s">
        <v>37</v>
      </c>
    </row>
    <row r="45" spans="1:19" s="214" customFormat="1" ht="26.25" outlineLevel="2">
      <c r="A45" s="49" t="s">
        <v>252</v>
      </c>
      <c r="B45" s="122" t="s">
        <v>532</v>
      </c>
      <c r="C45" s="122" t="s">
        <v>645</v>
      </c>
      <c r="D45" s="39" t="s">
        <v>102</v>
      </c>
      <c r="E45" s="253" t="s">
        <v>886</v>
      </c>
      <c r="F45" s="254" t="s">
        <v>858</v>
      </c>
      <c r="G45" s="39" t="s">
        <v>1</v>
      </c>
      <c r="H45" s="39" t="s">
        <v>1</v>
      </c>
      <c r="I45" s="39"/>
      <c r="J45" s="39"/>
      <c r="K45" s="39"/>
      <c r="L45" s="39"/>
      <c r="M45" s="39"/>
      <c r="N45" s="255">
        <v>0</v>
      </c>
      <c r="O45" s="255">
        <v>0</v>
      </c>
      <c r="P45" s="255">
        <v>0</v>
      </c>
      <c r="Q45" s="256">
        <v>0</v>
      </c>
      <c r="R45" s="257">
        <v>0</v>
      </c>
      <c r="S45" s="258" t="s">
        <v>885</v>
      </c>
    </row>
    <row r="46" spans="1:19" ht="44.25" customHeight="1" outlineLevel="2">
      <c r="A46" s="48" t="s">
        <v>253</v>
      </c>
      <c r="B46" s="120" t="s">
        <v>646</v>
      </c>
      <c r="C46" s="44" t="s">
        <v>647</v>
      </c>
      <c r="D46" s="41" t="s">
        <v>784</v>
      </c>
      <c r="E46" s="184" t="s">
        <v>449</v>
      </c>
      <c r="F46" s="159"/>
      <c r="G46" s="41" t="s">
        <v>1</v>
      </c>
      <c r="H46" s="41" t="s">
        <v>1</v>
      </c>
      <c r="I46" s="41" t="s">
        <v>1</v>
      </c>
      <c r="J46" s="41" t="s">
        <v>1</v>
      </c>
      <c r="K46" s="41"/>
      <c r="L46" s="41"/>
      <c r="M46" s="41"/>
      <c r="N46" s="42">
        <v>4000</v>
      </c>
      <c r="O46" s="42">
        <v>10000</v>
      </c>
      <c r="P46" s="42">
        <v>10000</v>
      </c>
      <c r="Q46" s="42">
        <v>10000</v>
      </c>
      <c r="R46" s="61">
        <f>SUM(N46:Q46)</f>
        <v>34000</v>
      </c>
      <c r="S46" s="149" t="s">
        <v>37</v>
      </c>
    </row>
    <row r="47" spans="1:19" ht="54" customHeight="1" outlineLevel="2">
      <c r="A47" s="48" t="s">
        <v>354</v>
      </c>
      <c r="B47" s="120" t="s">
        <v>533</v>
      </c>
      <c r="C47" s="120" t="s">
        <v>648</v>
      </c>
      <c r="D47" s="78" t="s">
        <v>40</v>
      </c>
      <c r="E47" s="185" t="s">
        <v>470</v>
      </c>
      <c r="F47" s="166" t="s">
        <v>370</v>
      </c>
      <c r="G47" s="78" t="s">
        <v>1</v>
      </c>
      <c r="H47" s="78" t="s">
        <v>1</v>
      </c>
      <c r="I47" s="78" t="s">
        <v>1</v>
      </c>
      <c r="J47" s="79" t="s">
        <v>1</v>
      </c>
      <c r="K47" s="78"/>
      <c r="L47" s="80">
        <v>0</v>
      </c>
      <c r="M47" s="80">
        <v>0</v>
      </c>
      <c r="N47" s="80">
        <v>0</v>
      </c>
      <c r="O47" s="80">
        <v>0</v>
      </c>
      <c r="P47" s="78">
        <v>0</v>
      </c>
      <c r="Q47" s="105">
        <v>0</v>
      </c>
      <c r="R47" s="113">
        <v>0</v>
      </c>
      <c r="S47" s="155" t="s">
        <v>815</v>
      </c>
    </row>
    <row r="48" spans="1:19" ht="24" outlineLevel="1">
      <c r="A48" s="74"/>
      <c r="B48" s="126" t="s">
        <v>15</v>
      </c>
      <c r="C48" s="75" t="s">
        <v>649</v>
      </c>
      <c r="D48" s="76"/>
      <c r="E48" s="176"/>
      <c r="F48" s="167"/>
      <c r="G48" s="76"/>
      <c r="H48" s="76"/>
      <c r="I48" s="76"/>
      <c r="J48" s="76"/>
      <c r="K48" s="76"/>
      <c r="L48" s="76"/>
      <c r="M48" s="76"/>
      <c r="N48" s="77">
        <f>SUM(N49:N52)</f>
        <v>0</v>
      </c>
      <c r="O48" s="77">
        <f>SUM(O49:O52)</f>
        <v>0</v>
      </c>
      <c r="P48" s="77">
        <f>SUM(P49:P52)</f>
        <v>0</v>
      </c>
      <c r="Q48" s="77">
        <f>SUM(Q49:Q52)</f>
        <v>0</v>
      </c>
      <c r="R48" s="114">
        <f>SUM(R49:R52)</f>
        <v>0</v>
      </c>
      <c r="S48" s="152"/>
    </row>
    <row r="49" spans="1:19" ht="130.5" customHeight="1" outlineLevel="2">
      <c r="A49" s="48" t="s">
        <v>255</v>
      </c>
      <c r="B49" s="28" t="s">
        <v>650</v>
      </c>
      <c r="C49" s="140" t="s">
        <v>651</v>
      </c>
      <c r="D49" s="41" t="s">
        <v>144</v>
      </c>
      <c r="E49" s="184" t="s">
        <v>495</v>
      </c>
      <c r="F49" s="159" t="s">
        <v>34</v>
      </c>
      <c r="G49" s="78" t="s">
        <v>1</v>
      </c>
      <c r="H49" s="41" t="s">
        <v>1</v>
      </c>
      <c r="I49" s="78" t="s">
        <v>1</v>
      </c>
      <c r="J49" s="41"/>
      <c r="K49" s="41"/>
      <c r="L49" s="41"/>
      <c r="M49" s="41"/>
      <c r="N49" s="42">
        <v>0</v>
      </c>
      <c r="O49" s="42">
        <v>0</v>
      </c>
      <c r="P49" s="42">
        <v>0</v>
      </c>
      <c r="Q49" s="7">
        <v>0</v>
      </c>
      <c r="R49" s="61">
        <v>0</v>
      </c>
      <c r="S49" s="149" t="s">
        <v>816</v>
      </c>
    </row>
    <row r="50" spans="1:19" ht="76.5" outlineLevel="2">
      <c r="A50" s="48" t="s">
        <v>254</v>
      </c>
      <c r="B50" s="28" t="s">
        <v>534</v>
      </c>
      <c r="C50" s="44" t="s">
        <v>652</v>
      </c>
      <c r="D50" s="41" t="s">
        <v>94</v>
      </c>
      <c r="E50" s="184" t="s">
        <v>447</v>
      </c>
      <c r="F50" s="159" t="s">
        <v>34</v>
      </c>
      <c r="G50" s="41"/>
      <c r="H50" s="41"/>
      <c r="I50" s="41" t="s">
        <v>1</v>
      </c>
      <c r="J50" s="78" t="s">
        <v>1</v>
      </c>
      <c r="K50" s="41"/>
      <c r="L50" s="41"/>
      <c r="M50" s="41"/>
      <c r="N50" s="42">
        <v>0</v>
      </c>
      <c r="O50" s="42">
        <v>0</v>
      </c>
      <c r="P50" s="42">
        <v>0</v>
      </c>
      <c r="Q50" s="7">
        <v>0</v>
      </c>
      <c r="R50" s="61">
        <v>0</v>
      </c>
      <c r="S50" s="149" t="s">
        <v>816</v>
      </c>
    </row>
    <row r="51" spans="1:19" ht="39" outlineLevel="2">
      <c r="A51" s="48" t="s">
        <v>257</v>
      </c>
      <c r="B51" s="28" t="s">
        <v>259</v>
      </c>
      <c r="C51" s="44" t="s">
        <v>653</v>
      </c>
      <c r="D51" s="41" t="s">
        <v>83</v>
      </c>
      <c r="E51" s="184" t="s">
        <v>447</v>
      </c>
      <c r="F51" s="159" t="s">
        <v>34</v>
      </c>
      <c r="G51" s="41"/>
      <c r="H51" s="41"/>
      <c r="I51" s="41" t="s">
        <v>1</v>
      </c>
      <c r="J51" s="41"/>
      <c r="K51" s="41"/>
      <c r="L51" s="41"/>
      <c r="M51" s="41"/>
      <c r="N51" s="42">
        <v>0</v>
      </c>
      <c r="O51" s="42">
        <v>0</v>
      </c>
      <c r="P51" s="42">
        <v>0</v>
      </c>
      <c r="Q51" s="7">
        <v>0</v>
      </c>
      <c r="R51" s="61">
        <v>0</v>
      </c>
      <c r="S51" s="149" t="s">
        <v>816</v>
      </c>
    </row>
    <row r="52" spans="1:19" ht="34.5" customHeight="1" outlineLevel="2">
      <c r="A52" s="49" t="s">
        <v>256</v>
      </c>
      <c r="B52" s="28" t="s">
        <v>535</v>
      </c>
      <c r="C52" s="44" t="s">
        <v>654</v>
      </c>
      <c r="D52" s="41" t="s">
        <v>142</v>
      </c>
      <c r="E52" s="184" t="s">
        <v>447</v>
      </c>
      <c r="F52" s="198"/>
      <c r="G52" s="41" t="s">
        <v>1</v>
      </c>
      <c r="H52" s="41" t="s">
        <v>1</v>
      </c>
      <c r="I52" s="41" t="s">
        <v>1</v>
      </c>
      <c r="J52" s="41" t="s">
        <v>1</v>
      </c>
      <c r="K52" s="41"/>
      <c r="L52" s="41"/>
      <c r="M52" s="41"/>
      <c r="N52" s="42">
        <v>0</v>
      </c>
      <c r="O52" s="42">
        <v>0</v>
      </c>
      <c r="P52" s="42">
        <v>0</v>
      </c>
      <c r="Q52" s="7">
        <v>0</v>
      </c>
      <c r="R52" s="61">
        <v>0</v>
      </c>
      <c r="S52" s="149" t="s">
        <v>816</v>
      </c>
    </row>
    <row r="53" spans="1:19" ht="24" outlineLevel="1">
      <c r="A53" s="55"/>
      <c r="B53" s="127" t="s">
        <v>16</v>
      </c>
      <c r="C53" s="13" t="s">
        <v>17</v>
      </c>
      <c r="D53" s="24"/>
      <c r="E53" s="175"/>
      <c r="F53" s="165"/>
      <c r="G53" s="24"/>
      <c r="H53" s="24"/>
      <c r="I53" s="24"/>
      <c r="J53" s="24"/>
      <c r="K53" s="24"/>
      <c r="L53" s="24"/>
      <c r="M53" s="24"/>
      <c r="N53" s="9">
        <f>SUM(N54:N67)</f>
        <v>612000</v>
      </c>
      <c r="O53" s="9">
        <f>SUM(O54:O67)</f>
        <v>615000</v>
      </c>
      <c r="P53" s="9">
        <f>SUM(P54:P67)</f>
        <v>610000</v>
      </c>
      <c r="Q53" s="9">
        <f>SUM(Q54:Q67)</f>
        <v>608000</v>
      </c>
      <c r="R53" s="9">
        <f>SUM(R54:R67)</f>
        <v>2445000</v>
      </c>
      <c r="S53" s="151"/>
    </row>
    <row r="54" spans="1:19" ht="115.5" customHeight="1" outlineLevel="2">
      <c r="A54" s="48" t="s">
        <v>267</v>
      </c>
      <c r="B54" s="120" t="s">
        <v>537</v>
      </c>
      <c r="C54" s="28" t="s">
        <v>900</v>
      </c>
      <c r="D54" s="223" t="s">
        <v>780</v>
      </c>
      <c r="E54" s="186" t="s">
        <v>451</v>
      </c>
      <c r="F54" s="168" t="s">
        <v>39</v>
      </c>
      <c r="G54" s="31">
        <v>0.0043</v>
      </c>
      <c r="H54" s="31">
        <v>0.004</v>
      </c>
      <c r="I54" s="31">
        <v>0.0038</v>
      </c>
      <c r="J54" s="31">
        <v>0.0036</v>
      </c>
      <c r="K54" s="41"/>
      <c r="L54" s="41"/>
      <c r="M54" s="41"/>
      <c r="N54" s="42">
        <v>90000</v>
      </c>
      <c r="O54" s="42">
        <v>75000</v>
      </c>
      <c r="P54" s="42">
        <v>90000</v>
      </c>
      <c r="Q54" s="42">
        <v>75000</v>
      </c>
      <c r="R54" s="61">
        <f>SUM(N54:Q54)</f>
        <v>330000</v>
      </c>
      <c r="S54" s="149" t="s">
        <v>37</v>
      </c>
    </row>
    <row r="55" spans="1:20" ht="90.75" customHeight="1" outlineLevel="2">
      <c r="A55" s="48" t="s">
        <v>268</v>
      </c>
      <c r="B55" s="120" t="s">
        <v>372</v>
      </c>
      <c r="C55" s="270" t="s">
        <v>901</v>
      </c>
      <c r="D55" s="271" t="s">
        <v>902</v>
      </c>
      <c r="E55" s="253" t="s">
        <v>447</v>
      </c>
      <c r="F55" s="254" t="s">
        <v>39</v>
      </c>
      <c r="G55" s="272">
        <v>0.33</v>
      </c>
      <c r="H55" s="272">
        <v>0.3</v>
      </c>
      <c r="I55" s="272">
        <v>0.28</v>
      </c>
      <c r="J55" s="272">
        <v>0.26</v>
      </c>
      <c r="K55" s="41"/>
      <c r="L55" s="41"/>
      <c r="M55" s="41"/>
      <c r="N55" s="42">
        <v>65000</v>
      </c>
      <c r="O55" s="42">
        <v>90000</v>
      </c>
      <c r="P55" s="42">
        <v>75000</v>
      </c>
      <c r="Q55" s="42">
        <v>95000</v>
      </c>
      <c r="R55" s="61">
        <f>SUM(N55:Q55)</f>
        <v>325000</v>
      </c>
      <c r="S55" s="149" t="s">
        <v>37</v>
      </c>
      <c r="T55" s="45"/>
    </row>
    <row r="56" spans="1:19" ht="114.75" customHeight="1" outlineLevel="2">
      <c r="A56" s="48" t="s">
        <v>269</v>
      </c>
      <c r="B56" s="120" t="s">
        <v>851</v>
      </c>
      <c r="C56" s="140" t="s">
        <v>903</v>
      </c>
      <c r="D56" s="27" t="s">
        <v>781</v>
      </c>
      <c r="E56" s="184" t="s">
        <v>447</v>
      </c>
      <c r="F56" s="159" t="s">
        <v>39</v>
      </c>
      <c r="G56" s="272">
        <v>0.69</v>
      </c>
      <c r="H56" s="272">
        <v>0.68</v>
      </c>
      <c r="I56" s="272">
        <v>0.66</v>
      </c>
      <c r="J56" s="272">
        <v>0.64</v>
      </c>
      <c r="K56" s="41"/>
      <c r="L56" s="41"/>
      <c r="M56" s="41"/>
      <c r="N56" s="42">
        <v>60000</v>
      </c>
      <c r="O56" s="42">
        <v>90000</v>
      </c>
      <c r="P56" s="42">
        <v>90000</v>
      </c>
      <c r="Q56" s="42">
        <v>90000</v>
      </c>
      <c r="R56" s="61">
        <f>SUBTOTAL(9,N56:Q56)</f>
        <v>330000</v>
      </c>
      <c r="S56" s="149" t="s">
        <v>37</v>
      </c>
    </row>
    <row r="57" spans="1:19" ht="38.25" outlineLevel="2">
      <c r="A57" s="48" t="s">
        <v>270</v>
      </c>
      <c r="B57" s="120" t="s">
        <v>538</v>
      </c>
      <c r="C57" s="44" t="s">
        <v>656</v>
      </c>
      <c r="D57" s="39" t="s">
        <v>84</v>
      </c>
      <c r="E57" s="184" t="s">
        <v>447</v>
      </c>
      <c r="F57" s="159" t="s">
        <v>139</v>
      </c>
      <c r="G57" s="30" t="s">
        <v>140</v>
      </c>
      <c r="H57" s="30">
        <v>0.7</v>
      </c>
      <c r="I57" s="30">
        <v>0.7</v>
      </c>
      <c r="J57" s="30">
        <v>0.7</v>
      </c>
      <c r="K57" s="41"/>
      <c r="L57" s="41"/>
      <c r="M57" s="41"/>
      <c r="N57" s="42">
        <v>140000</v>
      </c>
      <c r="O57" s="42">
        <v>120000</v>
      </c>
      <c r="P57" s="42">
        <v>120000</v>
      </c>
      <c r="Q57" s="42">
        <v>120000</v>
      </c>
      <c r="R57" s="61">
        <f>SUM(N57:Q57)</f>
        <v>500000</v>
      </c>
      <c r="S57" s="149" t="s">
        <v>37</v>
      </c>
    </row>
    <row r="58" spans="1:19" ht="58.5" customHeight="1" outlineLevel="2">
      <c r="A58" s="48" t="s">
        <v>260</v>
      </c>
      <c r="B58" s="120" t="s">
        <v>271</v>
      </c>
      <c r="C58" s="44" t="s">
        <v>657</v>
      </c>
      <c r="D58" s="41" t="s">
        <v>85</v>
      </c>
      <c r="E58" s="184" t="s">
        <v>447</v>
      </c>
      <c r="F58" s="159"/>
      <c r="G58" s="41" t="s">
        <v>1</v>
      </c>
      <c r="H58" s="41" t="s">
        <v>1</v>
      </c>
      <c r="I58" s="41" t="s">
        <v>1</v>
      </c>
      <c r="J58" s="41" t="s">
        <v>1</v>
      </c>
      <c r="K58" s="41"/>
      <c r="L58" s="41"/>
      <c r="M58" s="41"/>
      <c r="N58" s="42">
        <v>10000</v>
      </c>
      <c r="O58" s="42">
        <v>16000</v>
      </c>
      <c r="P58" s="42">
        <v>16000</v>
      </c>
      <c r="Q58" s="42">
        <v>16000</v>
      </c>
      <c r="R58" s="61">
        <f>SUM(N58:Q58)</f>
        <v>58000</v>
      </c>
      <c r="S58" s="149" t="s">
        <v>37</v>
      </c>
    </row>
    <row r="59" spans="1:19" ht="42" customHeight="1" outlineLevel="2">
      <c r="A59" s="48" t="s">
        <v>261</v>
      </c>
      <c r="B59" s="120" t="s">
        <v>887</v>
      </c>
      <c r="C59" s="140" t="s">
        <v>888</v>
      </c>
      <c r="D59" s="41" t="s">
        <v>86</v>
      </c>
      <c r="E59" s="184" t="s">
        <v>447</v>
      </c>
      <c r="F59" s="159"/>
      <c r="G59" s="41" t="s">
        <v>1</v>
      </c>
      <c r="H59" s="41" t="s">
        <v>1</v>
      </c>
      <c r="I59" s="41" t="s">
        <v>1</v>
      </c>
      <c r="J59" s="41" t="s">
        <v>1</v>
      </c>
      <c r="K59" s="41"/>
      <c r="L59" s="41"/>
      <c r="M59" s="41"/>
      <c r="N59" s="42">
        <v>130000</v>
      </c>
      <c r="O59" s="42">
        <v>90000</v>
      </c>
      <c r="P59" s="42">
        <v>90000</v>
      </c>
      <c r="Q59" s="42">
        <v>90000</v>
      </c>
      <c r="R59" s="61">
        <f>SUM(N59:Q59)</f>
        <v>400000</v>
      </c>
      <c r="S59" s="149" t="s">
        <v>37</v>
      </c>
    </row>
    <row r="60" spans="1:19" ht="37.5" customHeight="1" outlineLevel="2">
      <c r="A60" s="49" t="s">
        <v>336</v>
      </c>
      <c r="B60" s="120" t="s">
        <v>507</v>
      </c>
      <c r="C60" s="28" t="s">
        <v>658</v>
      </c>
      <c r="D60" s="41" t="s">
        <v>87</v>
      </c>
      <c r="E60" s="184" t="s">
        <v>449</v>
      </c>
      <c r="F60" s="159"/>
      <c r="G60" s="41" t="s">
        <v>1</v>
      </c>
      <c r="H60" s="41" t="s">
        <v>1</v>
      </c>
      <c r="I60" s="41" t="s">
        <v>1</v>
      </c>
      <c r="J60" s="41" t="s">
        <v>1</v>
      </c>
      <c r="K60" s="41"/>
      <c r="L60" s="41"/>
      <c r="M60" s="41"/>
      <c r="N60" s="40">
        <v>27000</v>
      </c>
      <c r="O60" s="42">
        <v>27000</v>
      </c>
      <c r="P60" s="42">
        <v>27000</v>
      </c>
      <c r="Q60" s="42">
        <v>27000</v>
      </c>
      <c r="R60" s="61">
        <f>SUM(N60:Q60)</f>
        <v>108000</v>
      </c>
      <c r="S60" s="149" t="s">
        <v>37</v>
      </c>
    </row>
    <row r="61" spans="1:19" ht="39.75" customHeight="1" outlineLevel="2">
      <c r="A61" s="48" t="s">
        <v>337</v>
      </c>
      <c r="B61" s="120" t="s">
        <v>463</v>
      </c>
      <c r="C61" s="28" t="s">
        <v>659</v>
      </c>
      <c r="D61" s="41" t="s">
        <v>102</v>
      </c>
      <c r="E61" s="184" t="s">
        <v>448</v>
      </c>
      <c r="F61" s="159"/>
      <c r="G61" s="41" t="s">
        <v>1</v>
      </c>
      <c r="H61" s="41" t="s">
        <v>1</v>
      </c>
      <c r="I61" s="41" t="s">
        <v>1</v>
      </c>
      <c r="J61" s="41" t="s">
        <v>1</v>
      </c>
      <c r="K61" s="41"/>
      <c r="L61" s="41"/>
      <c r="M61" s="41"/>
      <c r="N61" s="40">
        <v>0</v>
      </c>
      <c r="O61" s="42">
        <v>0</v>
      </c>
      <c r="P61" s="42">
        <v>0</v>
      </c>
      <c r="Q61" s="42">
        <v>0</v>
      </c>
      <c r="R61" s="61">
        <v>0</v>
      </c>
      <c r="S61" s="149" t="s">
        <v>42</v>
      </c>
    </row>
    <row r="62" spans="1:19" ht="38.25" outlineLevel="2">
      <c r="A62" s="48" t="s">
        <v>262</v>
      </c>
      <c r="B62" s="120" t="s">
        <v>508</v>
      </c>
      <c r="C62" s="140" t="s">
        <v>660</v>
      </c>
      <c r="D62" s="41" t="s">
        <v>102</v>
      </c>
      <c r="E62" s="184" t="s">
        <v>447</v>
      </c>
      <c r="F62" s="159" t="s">
        <v>921</v>
      </c>
      <c r="G62" s="41" t="s">
        <v>1</v>
      </c>
      <c r="H62" s="41" t="s">
        <v>1</v>
      </c>
      <c r="I62" s="41" t="s">
        <v>1</v>
      </c>
      <c r="J62" s="41" t="s">
        <v>1</v>
      </c>
      <c r="K62" s="41"/>
      <c r="L62" s="41"/>
      <c r="M62" s="41"/>
      <c r="N62" s="42">
        <v>40000</v>
      </c>
      <c r="O62" s="42">
        <v>40000</v>
      </c>
      <c r="P62" s="42">
        <v>40000</v>
      </c>
      <c r="Q62" s="42">
        <v>40000</v>
      </c>
      <c r="R62" s="61">
        <f>SUM(N62:Q62)</f>
        <v>160000</v>
      </c>
      <c r="S62" s="149" t="s">
        <v>37</v>
      </c>
    </row>
    <row r="63" spans="1:19" ht="63.75" outlineLevel="2">
      <c r="A63" s="48" t="s">
        <v>263</v>
      </c>
      <c r="B63" s="120" t="s">
        <v>430</v>
      </c>
      <c r="C63" s="44" t="s">
        <v>661</v>
      </c>
      <c r="D63" s="41" t="s">
        <v>782</v>
      </c>
      <c r="E63" s="184" t="s">
        <v>448</v>
      </c>
      <c r="F63" s="159" t="s">
        <v>38</v>
      </c>
      <c r="G63" s="41" t="s">
        <v>1</v>
      </c>
      <c r="H63" s="41" t="s">
        <v>1</v>
      </c>
      <c r="I63" s="41" t="s">
        <v>1</v>
      </c>
      <c r="J63" s="41" t="s">
        <v>1</v>
      </c>
      <c r="K63" s="41"/>
      <c r="L63" s="41"/>
      <c r="M63" s="41"/>
      <c r="N63" s="42">
        <v>0</v>
      </c>
      <c r="O63" s="42">
        <v>0</v>
      </c>
      <c r="P63" s="42">
        <v>0</v>
      </c>
      <c r="Q63" s="42">
        <v>0</v>
      </c>
      <c r="R63" s="61">
        <v>0</v>
      </c>
      <c r="S63" s="149" t="s">
        <v>42</v>
      </c>
    </row>
    <row r="64" spans="1:19" ht="26.25" outlineLevel="2">
      <c r="A64" s="48" t="s">
        <v>264</v>
      </c>
      <c r="B64" s="120" t="s">
        <v>272</v>
      </c>
      <c r="C64" s="44" t="s">
        <v>662</v>
      </c>
      <c r="D64" s="41" t="s">
        <v>783</v>
      </c>
      <c r="E64" s="184" t="s">
        <v>447</v>
      </c>
      <c r="F64" s="159"/>
      <c r="G64" s="41" t="s">
        <v>1</v>
      </c>
      <c r="H64" s="41" t="s">
        <v>1</v>
      </c>
      <c r="I64" s="41" t="s">
        <v>1</v>
      </c>
      <c r="J64" s="41" t="s">
        <v>1</v>
      </c>
      <c r="K64" s="41"/>
      <c r="L64" s="41"/>
      <c r="M64" s="41"/>
      <c r="N64" s="42">
        <v>50000</v>
      </c>
      <c r="O64" s="42">
        <v>50000</v>
      </c>
      <c r="P64" s="42">
        <v>50000</v>
      </c>
      <c r="Q64" s="42">
        <v>50000</v>
      </c>
      <c r="R64" s="61">
        <f>SUM(N64:Q64)</f>
        <v>200000</v>
      </c>
      <c r="S64" s="149" t="s">
        <v>37</v>
      </c>
    </row>
    <row r="65" spans="1:19" ht="77.25" customHeight="1" outlineLevel="2">
      <c r="A65" s="48" t="s">
        <v>265</v>
      </c>
      <c r="B65" s="120" t="s">
        <v>539</v>
      </c>
      <c r="C65" s="44" t="s">
        <v>663</v>
      </c>
      <c r="D65" s="41" t="s">
        <v>93</v>
      </c>
      <c r="E65" s="184" t="s">
        <v>64</v>
      </c>
      <c r="F65" s="159" t="s">
        <v>72</v>
      </c>
      <c r="G65" s="41" t="s">
        <v>1</v>
      </c>
      <c r="H65" s="41"/>
      <c r="I65" s="41"/>
      <c r="J65" s="41"/>
      <c r="K65" s="41"/>
      <c r="L65" s="41"/>
      <c r="M65" s="41"/>
      <c r="N65" s="42">
        <v>0</v>
      </c>
      <c r="O65" s="42">
        <v>0</v>
      </c>
      <c r="P65" s="42">
        <v>0</v>
      </c>
      <c r="Q65" s="42">
        <v>0</v>
      </c>
      <c r="R65" s="61">
        <v>0</v>
      </c>
      <c r="S65" s="149" t="s">
        <v>818</v>
      </c>
    </row>
    <row r="66" spans="1:19" ht="63" customHeight="1" outlineLevel="2">
      <c r="A66" s="48" t="s">
        <v>355</v>
      </c>
      <c r="B66" s="120" t="s">
        <v>541</v>
      </c>
      <c r="C66" s="44" t="s">
        <v>647</v>
      </c>
      <c r="D66" s="41" t="s">
        <v>784</v>
      </c>
      <c r="E66" s="184" t="s">
        <v>449</v>
      </c>
      <c r="F66" s="166" t="s">
        <v>39</v>
      </c>
      <c r="G66" s="41"/>
      <c r="H66" s="41" t="s">
        <v>1</v>
      </c>
      <c r="I66" s="41" t="s">
        <v>1</v>
      </c>
      <c r="J66" s="41" t="s">
        <v>1</v>
      </c>
      <c r="K66" s="41"/>
      <c r="L66" s="41"/>
      <c r="M66" s="41"/>
      <c r="N66" s="42">
        <v>0</v>
      </c>
      <c r="O66" s="42">
        <v>15000</v>
      </c>
      <c r="P66" s="42">
        <v>10000</v>
      </c>
      <c r="Q66" s="42">
        <v>5000</v>
      </c>
      <c r="R66" s="61">
        <f>SUM(N66:Q66)</f>
        <v>30000</v>
      </c>
      <c r="S66" s="149" t="s">
        <v>37</v>
      </c>
    </row>
    <row r="67" spans="1:19" ht="38.25" customHeight="1" outlineLevel="2">
      <c r="A67" s="48" t="s">
        <v>356</v>
      </c>
      <c r="B67" s="28" t="s">
        <v>283</v>
      </c>
      <c r="C67" s="44" t="s">
        <v>665</v>
      </c>
      <c r="D67" s="41" t="s">
        <v>120</v>
      </c>
      <c r="E67" s="197" t="s">
        <v>447</v>
      </c>
      <c r="F67" s="159" t="s">
        <v>67</v>
      </c>
      <c r="G67" s="41"/>
      <c r="H67" s="41" t="s">
        <v>1</v>
      </c>
      <c r="I67" s="41" t="s">
        <v>1</v>
      </c>
      <c r="J67" s="41"/>
      <c r="K67" s="41"/>
      <c r="L67" s="41"/>
      <c r="M67" s="41"/>
      <c r="N67" s="42">
        <v>0</v>
      </c>
      <c r="O67" s="42">
        <v>2000</v>
      </c>
      <c r="P67" s="42">
        <v>2000</v>
      </c>
      <c r="Q67" s="42">
        <v>0</v>
      </c>
      <c r="R67" s="61">
        <f>SUM(N67:Q67)</f>
        <v>4000</v>
      </c>
      <c r="S67" s="149" t="s">
        <v>37</v>
      </c>
    </row>
    <row r="68" spans="1:19" ht="39.75" customHeight="1" outlineLevel="1">
      <c r="A68" s="55"/>
      <c r="B68" s="127" t="s">
        <v>542</v>
      </c>
      <c r="C68" s="13" t="s">
        <v>20</v>
      </c>
      <c r="D68" s="24"/>
      <c r="E68" s="175"/>
      <c r="F68" s="165"/>
      <c r="G68" s="24"/>
      <c r="H68" s="24"/>
      <c r="I68" s="24"/>
      <c r="J68" s="24"/>
      <c r="K68" s="24"/>
      <c r="L68" s="24"/>
      <c r="M68" s="24"/>
      <c r="N68" s="9">
        <f>SUM(N69:N74)</f>
        <v>6000</v>
      </c>
      <c r="O68" s="9">
        <f>SUM(O69:O74)</f>
        <v>20000</v>
      </c>
      <c r="P68" s="9">
        <f>SUM(P69:P74)</f>
        <v>20000</v>
      </c>
      <c r="Q68" s="9">
        <f>SUM(Q69:Q74)</f>
        <v>20000</v>
      </c>
      <c r="R68" s="67">
        <f>SUM(R69:R74)</f>
        <v>66000</v>
      </c>
      <c r="S68" s="151"/>
    </row>
    <row r="69" spans="1:19" ht="53.25" customHeight="1" outlineLevel="2">
      <c r="A69" s="49" t="s">
        <v>273</v>
      </c>
      <c r="B69" s="120" t="s">
        <v>543</v>
      </c>
      <c r="C69" s="44" t="s">
        <v>666</v>
      </c>
      <c r="D69" s="41" t="s">
        <v>101</v>
      </c>
      <c r="E69" s="184" t="s">
        <v>447</v>
      </c>
      <c r="F69" s="159" t="s">
        <v>474</v>
      </c>
      <c r="G69" s="41" t="s">
        <v>1</v>
      </c>
      <c r="H69" s="41" t="s">
        <v>1</v>
      </c>
      <c r="I69" s="41" t="s">
        <v>1</v>
      </c>
      <c r="J69" s="41" t="s">
        <v>1</v>
      </c>
      <c r="K69" s="41"/>
      <c r="L69" s="41"/>
      <c r="M69" s="41"/>
      <c r="N69" s="42">
        <v>6000</v>
      </c>
      <c r="O69" s="42">
        <v>20000</v>
      </c>
      <c r="P69" s="42">
        <v>20000</v>
      </c>
      <c r="Q69" s="42">
        <v>20000</v>
      </c>
      <c r="R69" s="62">
        <f>SUM(N69:Q69)</f>
        <v>66000</v>
      </c>
      <c r="S69" s="149" t="s">
        <v>37</v>
      </c>
    </row>
    <row r="70" spans="1:19" ht="105" customHeight="1" outlineLevel="2">
      <c r="A70" s="52" t="s">
        <v>339</v>
      </c>
      <c r="B70" s="120" t="s">
        <v>332</v>
      </c>
      <c r="C70" s="140" t="s">
        <v>882</v>
      </c>
      <c r="D70" s="41" t="s">
        <v>127</v>
      </c>
      <c r="E70" s="184" t="s">
        <v>475</v>
      </c>
      <c r="F70" s="159" t="s">
        <v>910</v>
      </c>
      <c r="G70" s="39" t="s">
        <v>1</v>
      </c>
      <c r="H70" s="39" t="s">
        <v>1</v>
      </c>
      <c r="I70" s="41" t="s">
        <v>1</v>
      </c>
      <c r="J70" s="41" t="s">
        <v>1</v>
      </c>
      <c r="K70" s="41"/>
      <c r="L70" s="41"/>
      <c r="M70" s="41"/>
      <c r="N70" s="42">
        <v>0</v>
      </c>
      <c r="O70" s="42">
        <v>0</v>
      </c>
      <c r="P70" s="42">
        <v>0</v>
      </c>
      <c r="Q70" s="42">
        <v>0</v>
      </c>
      <c r="R70" s="61">
        <v>0</v>
      </c>
      <c r="S70" s="149" t="s">
        <v>819</v>
      </c>
    </row>
    <row r="71" spans="1:19" ht="68.25" customHeight="1" outlineLevel="2">
      <c r="A71" s="48" t="s">
        <v>861</v>
      </c>
      <c r="B71" s="28" t="s">
        <v>393</v>
      </c>
      <c r="C71" s="44" t="s">
        <v>865</v>
      </c>
      <c r="D71" s="41" t="s">
        <v>122</v>
      </c>
      <c r="E71" s="185" t="s">
        <v>495</v>
      </c>
      <c r="F71" s="166" t="s">
        <v>859</v>
      </c>
      <c r="G71" s="39"/>
      <c r="H71" s="39" t="s">
        <v>1</v>
      </c>
      <c r="I71" s="41" t="s">
        <v>1</v>
      </c>
      <c r="J71" s="41"/>
      <c r="K71" s="41"/>
      <c r="L71" s="41"/>
      <c r="M71" s="41"/>
      <c r="N71" s="42">
        <v>0</v>
      </c>
      <c r="O71" s="42">
        <v>0</v>
      </c>
      <c r="P71" s="42">
        <v>0</v>
      </c>
      <c r="Q71" s="42">
        <v>0</v>
      </c>
      <c r="R71" s="61">
        <v>0</v>
      </c>
      <c r="S71" s="149" t="s">
        <v>860</v>
      </c>
    </row>
    <row r="72" spans="1:19" ht="68.25" customHeight="1" outlineLevel="2">
      <c r="A72" s="48" t="s">
        <v>862</v>
      </c>
      <c r="B72" s="140" t="s">
        <v>863</v>
      </c>
      <c r="C72" s="44" t="s">
        <v>866</v>
      </c>
      <c r="D72" s="41" t="s">
        <v>122</v>
      </c>
      <c r="E72" s="185" t="s">
        <v>475</v>
      </c>
      <c r="F72" s="166" t="s">
        <v>72</v>
      </c>
      <c r="G72" s="39"/>
      <c r="H72" s="39" t="s">
        <v>1</v>
      </c>
      <c r="I72" s="41" t="s">
        <v>1</v>
      </c>
      <c r="J72" s="41"/>
      <c r="K72" s="41"/>
      <c r="L72" s="41"/>
      <c r="M72" s="41"/>
      <c r="N72" s="42">
        <v>0</v>
      </c>
      <c r="O72" s="42">
        <v>0</v>
      </c>
      <c r="P72" s="42">
        <v>0</v>
      </c>
      <c r="Q72" s="42">
        <v>0</v>
      </c>
      <c r="R72" s="61">
        <v>0</v>
      </c>
      <c r="S72" s="149" t="s">
        <v>864</v>
      </c>
    </row>
    <row r="73" spans="1:19" ht="56.25" customHeight="1" outlineLevel="2">
      <c r="A73" s="48" t="s">
        <v>275</v>
      </c>
      <c r="B73" s="120" t="s">
        <v>545</v>
      </c>
      <c r="C73" s="140" t="s">
        <v>668</v>
      </c>
      <c r="D73" s="41" t="s">
        <v>124</v>
      </c>
      <c r="E73" s="184" t="s">
        <v>475</v>
      </c>
      <c r="F73" s="159" t="s">
        <v>922</v>
      </c>
      <c r="G73" s="39" t="s">
        <v>1</v>
      </c>
      <c r="H73" s="39" t="s">
        <v>1</v>
      </c>
      <c r="I73" s="41" t="s">
        <v>1</v>
      </c>
      <c r="J73" s="41" t="s">
        <v>1</v>
      </c>
      <c r="K73" s="41"/>
      <c r="L73" s="41"/>
      <c r="M73" s="41"/>
      <c r="N73" s="42">
        <v>0</v>
      </c>
      <c r="O73" s="42">
        <v>0</v>
      </c>
      <c r="P73" s="42">
        <v>0</v>
      </c>
      <c r="Q73" s="42">
        <v>0</v>
      </c>
      <c r="R73" s="61">
        <v>0</v>
      </c>
      <c r="S73" s="149" t="s">
        <v>821</v>
      </c>
    </row>
    <row r="74" spans="1:19" ht="57.75" customHeight="1" outlineLevel="2">
      <c r="A74" s="51" t="s">
        <v>276</v>
      </c>
      <c r="B74" s="140" t="s">
        <v>867</v>
      </c>
      <c r="C74" s="44" t="s">
        <v>868</v>
      </c>
      <c r="D74" s="41" t="s">
        <v>74</v>
      </c>
      <c r="E74" s="184" t="s">
        <v>495</v>
      </c>
      <c r="F74" s="159" t="s">
        <v>869</v>
      </c>
      <c r="G74" s="39"/>
      <c r="H74" s="39" t="s">
        <v>1</v>
      </c>
      <c r="I74" s="41" t="s">
        <v>1</v>
      </c>
      <c r="J74" s="41"/>
      <c r="K74" s="41"/>
      <c r="L74" s="41"/>
      <c r="M74" s="41"/>
      <c r="N74" s="7">
        <v>0</v>
      </c>
      <c r="O74" s="7">
        <v>0</v>
      </c>
      <c r="P74" s="7">
        <v>0</v>
      </c>
      <c r="Q74" s="7">
        <v>0</v>
      </c>
      <c r="R74" s="64">
        <v>0</v>
      </c>
      <c r="S74" s="149" t="s">
        <v>37</v>
      </c>
    </row>
    <row r="75" spans="1:19" ht="29.25" customHeight="1" outlineLevel="1">
      <c r="A75" s="55"/>
      <c r="B75" s="127" t="s">
        <v>357</v>
      </c>
      <c r="C75" s="13" t="s">
        <v>19</v>
      </c>
      <c r="D75" s="24"/>
      <c r="E75" s="175"/>
      <c r="F75" s="165"/>
      <c r="G75" s="24"/>
      <c r="H75" s="24"/>
      <c r="I75" s="24"/>
      <c r="J75" s="24"/>
      <c r="K75" s="24"/>
      <c r="L75" s="24"/>
      <c r="M75" s="24"/>
      <c r="N75" s="9">
        <f>SUM(N76:N97)</f>
        <v>853298</v>
      </c>
      <c r="O75" s="9">
        <f>SUM(O76:O97)</f>
        <v>689598</v>
      </c>
      <c r="P75" s="9">
        <f>SUM(P76:P97)</f>
        <v>922598</v>
      </c>
      <c r="Q75" s="9">
        <f>SUM(Q76:Q97)</f>
        <v>1294598</v>
      </c>
      <c r="R75" s="67">
        <f>SUM(R76:R97)</f>
        <v>3760092</v>
      </c>
      <c r="S75" s="151"/>
    </row>
    <row r="76" spans="1:20" ht="91.5" customHeight="1" outlineLevel="2">
      <c r="A76" s="48" t="s">
        <v>278</v>
      </c>
      <c r="B76" s="120" t="s">
        <v>509</v>
      </c>
      <c r="C76" s="44" t="s">
        <v>669</v>
      </c>
      <c r="D76" s="41" t="s">
        <v>149</v>
      </c>
      <c r="E76" s="184" t="s">
        <v>38</v>
      </c>
      <c r="F76" s="159" t="s">
        <v>39</v>
      </c>
      <c r="G76" s="41" t="s">
        <v>1</v>
      </c>
      <c r="H76" s="41" t="s">
        <v>1</v>
      </c>
      <c r="I76" s="41"/>
      <c r="J76" s="41"/>
      <c r="K76" s="41"/>
      <c r="L76" s="41"/>
      <c r="M76" s="41"/>
      <c r="N76" s="46">
        <v>0</v>
      </c>
      <c r="O76" s="42">
        <v>0</v>
      </c>
      <c r="P76" s="42">
        <v>0</v>
      </c>
      <c r="Q76" s="42">
        <v>0</v>
      </c>
      <c r="R76" s="62">
        <f>SUM(N76:Q76)</f>
        <v>0</v>
      </c>
      <c r="S76" s="149" t="s">
        <v>822</v>
      </c>
      <c r="T76" s="45"/>
    </row>
    <row r="77" spans="1:19" ht="38.25" outlineLevel="2">
      <c r="A77" s="48" t="s">
        <v>279</v>
      </c>
      <c r="B77" s="120" t="s">
        <v>546</v>
      </c>
      <c r="C77" s="44" t="s">
        <v>670</v>
      </c>
      <c r="D77" s="41" t="s">
        <v>89</v>
      </c>
      <c r="E77" s="184" t="s">
        <v>448</v>
      </c>
      <c r="F77" s="159" t="s">
        <v>33</v>
      </c>
      <c r="G77" s="41"/>
      <c r="H77" s="41"/>
      <c r="I77" s="41" t="s">
        <v>1</v>
      </c>
      <c r="J77" s="41"/>
      <c r="K77" s="41"/>
      <c r="L77" s="41"/>
      <c r="M77" s="41"/>
      <c r="N77" s="42">
        <v>0</v>
      </c>
      <c r="O77" s="42">
        <v>0</v>
      </c>
      <c r="P77" s="42">
        <v>18000</v>
      </c>
      <c r="Q77" s="42">
        <v>0</v>
      </c>
      <c r="R77" s="61">
        <v>18000</v>
      </c>
      <c r="S77" s="149" t="s">
        <v>42</v>
      </c>
    </row>
    <row r="78" spans="1:19" ht="38.25" outlineLevel="2">
      <c r="A78" s="48" t="s">
        <v>280</v>
      </c>
      <c r="B78" s="120" t="s">
        <v>510</v>
      </c>
      <c r="C78" s="44" t="s">
        <v>671</v>
      </c>
      <c r="D78" s="41" t="s">
        <v>40</v>
      </c>
      <c r="E78" s="184" t="s">
        <v>448</v>
      </c>
      <c r="F78" s="159" t="s">
        <v>38</v>
      </c>
      <c r="G78" s="41" t="s">
        <v>1</v>
      </c>
      <c r="H78" s="41"/>
      <c r="I78" s="41"/>
      <c r="J78" s="41"/>
      <c r="K78" s="41"/>
      <c r="L78" s="41"/>
      <c r="M78" s="41"/>
      <c r="N78" s="42">
        <v>167700</v>
      </c>
      <c r="O78" s="42">
        <v>0</v>
      </c>
      <c r="P78" s="42">
        <v>0</v>
      </c>
      <c r="Q78" s="42">
        <v>0</v>
      </c>
      <c r="R78" s="61">
        <v>167700</v>
      </c>
      <c r="S78" s="149" t="s">
        <v>42</v>
      </c>
    </row>
    <row r="79" spans="1:19" ht="38.25" outlineLevel="2">
      <c r="A79" s="48" t="s">
        <v>281</v>
      </c>
      <c r="B79" s="120" t="s">
        <v>287</v>
      </c>
      <c r="C79" s="44" t="s">
        <v>672</v>
      </c>
      <c r="D79" s="41" t="s">
        <v>41</v>
      </c>
      <c r="E79" s="184" t="s">
        <v>448</v>
      </c>
      <c r="F79" s="159" t="s">
        <v>917</v>
      </c>
      <c r="G79" s="41" t="s">
        <v>1</v>
      </c>
      <c r="H79" s="41"/>
      <c r="I79" s="41"/>
      <c r="J79" s="41"/>
      <c r="K79" s="41"/>
      <c r="L79" s="41"/>
      <c r="M79" s="41"/>
      <c r="N79" s="42">
        <v>0</v>
      </c>
      <c r="O79" s="42">
        <v>0</v>
      </c>
      <c r="P79" s="42">
        <v>0</v>
      </c>
      <c r="Q79" s="42">
        <v>0</v>
      </c>
      <c r="R79" s="61">
        <v>0</v>
      </c>
      <c r="S79" s="149" t="s">
        <v>42</v>
      </c>
    </row>
    <row r="80" spans="1:19" ht="51" outlineLevel="2">
      <c r="A80" s="48" t="s">
        <v>282</v>
      </c>
      <c r="B80" s="119" t="s">
        <v>431</v>
      </c>
      <c r="C80" s="44" t="s">
        <v>673</v>
      </c>
      <c r="D80" s="41" t="s">
        <v>129</v>
      </c>
      <c r="E80" s="184" t="s">
        <v>448</v>
      </c>
      <c r="F80" s="159"/>
      <c r="G80" s="41"/>
      <c r="H80" s="41" t="s">
        <v>1</v>
      </c>
      <c r="I80" s="41"/>
      <c r="J80" s="41"/>
      <c r="K80" s="41"/>
      <c r="L80" s="41"/>
      <c r="M80" s="41"/>
      <c r="N80" s="42">
        <v>0</v>
      </c>
      <c r="O80" s="42">
        <v>60000</v>
      </c>
      <c r="P80" s="42">
        <v>0</v>
      </c>
      <c r="Q80" s="42">
        <v>0</v>
      </c>
      <c r="R80" s="61">
        <v>60000</v>
      </c>
      <c r="S80" s="149" t="s">
        <v>42</v>
      </c>
    </row>
    <row r="81" spans="1:19" ht="38.25" outlineLevel="2">
      <c r="A81" s="48" t="s">
        <v>358</v>
      </c>
      <c r="B81" s="120" t="s">
        <v>288</v>
      </c>
      <c r="C81" s="44" t="s">
        <v>674</v>
      </c>
      <c r="D81" s="41" t="s">
        <v>43</v>
      </c>
      <c r="E81" s="184" t="s">
        <v>448</v>
      </c>
      <c r="F81" s="159"/>
      <c r="G81" s="41"/>
      <c r="H81" s="41" t="s">
        <v>1</v>
      </c>
      <c r="I81" s="41"/>
      <c r="J81" s="41"/>
      <c r="K81" s="41"/>
      <c r="L81" s="41"/>
      <c r="M81" s="41"/>
      <c r="N81" s="42">
        <v>0</v>
      </c>
      <c r="O81" s="42">
        <v>10000</v>
      </c>
      <c r="P81" s="42">
        <v>0</v>
      </c>
      <c r="Q81" s="42">
        <v>0</v>
      </c>
      <c r="R81" s="61">
        <v>10000</v>
      </c>
      <c r="S81" s="149" t="s">
        <v>42</v>
      </c>
    </row>
    <row r="82" spans="1:19" ht="26.25" outlineLevel="2">
      <c r="A82" s="48" t="s">
        <v>359</v>
      </c>
      <c r="B82" s="120" t="s">
        <v>289</v>
      </c>
      <c r="C82" s="44" t="s">
        <v>675</v>
      </c>
      <c r="D82" s="41" t="s">
        <v>44</v>
      </c>
      <c r="E82" s="184" t="s">
        <v>448</v>
      </c>
      <c r="F82" s="159"/>
      <c r="G82" s="41"/>
      <c r="H82" s="41"/>
      <c r="I82" s="41" t="s">
        <v>1</v>
      </c>
      <c r="J82" s="41"/>
      <c r="K82" s="41"/>
      <c r="L82" s="41"/>
      <c r="M82" s="41"/>
      <c r="N82" s="106">
        <v>0</v>
      </c>
      <c r="O82" s="106">
        <v>0</v>
      </c>
      <c r="P82" s="106">
        <v>10000</v>
      </c>
      <c r="Q82" s="106">
        <v>0</v>
      </c>
      <c r="R82" s="61">
        <v>10000</v>
      </c>
      <c r="S82" s="149" t="s">
        <v>42</v>
      </c>
    </row>
    <row r="83" spans="1:19" ht="26.25" outlineLevel="2">
      <c r="A83" s="48" t="s">
        <v>360</v>
      </c>
      <c r="B83" s="120" t="s">
        <v>290</v>
      </c>
      <c r="C83" s="44" t="s">
        <v>676</v>
      </c>
      <c r="D83" s="41">
        <v>14</v>
      </c>
      <c r="E83" s="184" t="s">
        <v>448</v>
      </c>
      <c r="F83" s="159"/>
      <c r="G83" s="41">
        <v>9</v>
      </c>
      <c r="H83" s="41">
        <v>9</v>
      </c>
      <c r="I83" s="41">
        <v>9</v>
      </c>
      <c r="J83" s="41">
        <v>9</v>
      </c>
      <c r="K83" s="41"/>
      <c r="L83" s="41"/>
      <c r="M83" s="41"/>
      <c r="N83" s="46">
        <v>104598</v>
      </c>
      <c r="O83" s="46">
        <v>104598</v>
      </c>
      <c r="P83" s="46">
        <v>104598</v>
      </c>
      <c r="Q83" s="46">
        <v>104598</v>
      </c>
      <c r="R83" s="115">
        <f>SUM(N83:Q83)</f>
        <v>418392</v>
      </c>
      <c r="S83" s="149" t="s">
        <v>42</v>
      </c>
    </row>
    <row r="84" spans="1:19" ht="38.25" outlineLevel="2">
      <c r="A84" s="48" t="s">
        <v>361</v>
      </c>
      <c r="B84" s="120" t="s">
        <v>432</v>
      </c>
      <c r="C84" s="73" t="s">
        <v>677</v>
      </c>
      <c r="D84" s="215">
        <v>889701</v>
      </c>
      <c r="E84" s="184" t="s">
        <v>448</v>
      </c>
      <c r="F84" s="159"/>
      <c r="G84" s="46">
        <v>700000</v>
      </c>
      <c r="H84" s="46">
        <v>700000</v>
      </c>
      <c r="I84" s="46">
        <v>700000</v>
      </c>
      <c r="J84" s="46">
        <v>700000</v>
      </c>
      <c r="K84" s="46"/>
      <c r="L84" s="41"/>
      <c r="M84" s="41"/>
      <c r="N84" s="107">
        <v>186000</v>
      </c>
      <c r="O84" s="107">
        <v>165000</v>
      </c>
      <c r="P84" s="107">
        <v>165000</v>
      </c>
      <c r="Q84" s="107">
        <v>165000</v>
      </c>
      <c r="R84" s="115">
        <f>SUM(N84:Q84)</f>
        <v>681000</v>
      </c>
      <c r="S84" s="149" t="s">
        <v>42</v>
      </c>
    </row>
    <row r="85" spans="1:19" ht="75.75" customHeight="1" outlineLevel="2">
      <c r="A85" s="48" t="s">
        <v>362</v>
      </c>
      <c r="B85" s="120" t="s">
        <v>292</v>
      </c>
      <c r="C85" s="44" t="s">
        <v>678</v>
      </c>
      <c r="D85" s="41" t="s">
        <v>286</v>
      </c>
      <c r="E85" s="184" t="s">
        <v>38</v>
      </c>
      <c r="F85" s="159" t="s">
        <v>45</v>
      </c>
      <c r="G85" s="41"/>
      <c r="H85" s="41" t="s">
        <v>1</v>
      </c>
      <c r="I85" s="41"/>
      <c r="J85" s="41"/>
      <c r="K85" s="41"/>
      <c r="L85" s="41"/>
      <c r="M85" s="41"/>
      <c r="N85" s="42">
        <v>0</v>
      </c>
      <c r="O85" s="42">
        <v>0</v>
      </c>
      <c r="P85" s="42">
        <v>0</v>
      </c>
      <c r="Q85" s="42">
        <v>0</v>
      </c>
      <c r="R85" s="61">
        <v>0</v>
      </c>
      <c r="S85" s="149" t="s">
        <v>822</v>
      </c>
    </row>
    <row r="86" spans="1:20" ht="39.75" customHeight="1" outlineLevel="2">
      <c r="A86" s="49" t="s">
        <v>376</v>
      </c>
      <c r="B86" s="128" t="s">
        <v>500</v>
      </c>
      <c r="C86" s="44" t="s">
        <v>679</v>
      </c>
      <c r="D86" s="39" t="s">
        <v>482</v>
      </c>
      <c r="E86" s="184" t="s">
        <v>447</v>
      </c>
      <c r="F86" s="159" t="s">
        <v>39</v>
      </c>
      <c r="G86" s="41">
        <v>4</v>
      </c>
      <c r="H86" s="41">
        <v>4</v>
      </c>
      <c r="I86" s="41">
        <v>4</v>
      </c>
      <c r="J86" s="41">
        <v>4</v>
      </c>
      <c r="K86" s="41"/>
      <c r="L86" s="41"/>
      <c r="M86" s="41"/>
      <c r="N86" s="65">
        <v>347000</v>
      </c>
      <c r="O86" s="65">
        <v>350000</v>
      </c>
      <c r="P86" s="65">
        <v>350000</v>
      </c>
      <c r="Q86" s="65">
        <v>350000</v>
      </c>
      <c r="R86" s="113">
        <f>SUM(N86:Q86)</f>
        <v>1397000</v>
      </c>
      <c r="S86" s="149" t="s">
        <v>37</v>
      </c>
      <c r="T86" s="45"/>
    </row>
    <row r="87" spans="1:19" ht="73.5" customHeight="1" outlineLevel="2">
      <c r="A87" s="48" t="s">
        <v>363</v>
      </c>
      <c r="B87" s="120" t="s">
        <v>293</v>
      </c>
      <c r="C87" s="44" t="s">
        <v>680</v>
      </c>
      <c r="D87" s="41" t="s">
        <v>496</v>
      </c>
      <c r="E87" s="184" t="s">
        <v>448</v>
      </c>
      <c r="F87" s="159" t="s">
        <v>48</v>
      </c>
      <c r="G87" s="41" t="s">
        <v>1</v>
      </c>
      <c r="H87" s="41" t="s">
        <v>1</v>
      </c>
      <c r="I87" s="41" t="s">
        <v>1</v>
      </c>
      <c r="J87" s="41" t="s">
        <v>1</v>
      </c>
      <c r="K87" s="41"/>
      <c r="L87" s="41"/>
      <c r="M87" s="41"/>
      <c r="N87" s="42">
        <v>0</v>
      </c>
      <c r="O87" s="42">
        <v>0</v>
      </c>
      <c r="P87" s="42">
        <v>0</v>
      </c>
      <c r="Q87" s="42">
        <v>0</v>
      </c>
      <c r="R87" s="12">
        <v>0</v>
      </c>
      <c r="S87" s="149" t="s">
        <v>822</v>
      </c>
    </row>
    <row r="88" spans="1:19" ht="79.5" customHeight="1" outlineLevel="2">
      <c r="A88" s="48" t="s">
        <v>377</v>
      </c>
      <c r="B88" s="121" t="s">
        <v>547</v>
      </c>
      <c r="C88" s="44" t="s">
        <v>681</v>
      </c>
      <c r="D88" s="41" t="s">
        <v>121</v>
      </c>
      <c r="E88" s="184" t="s">
        <v>38</v>
      </c>
      <c r="F88" s="159" t="s">
        <v>39</v>
      </c>
      <c r="G88" s="41"/>
      <c r="H88" s="41"/>
      <c r="I88" s="41" t="s">
        <v>1</v>
      </c>
      <c r="J88" s="41"/>
      <c r="K88" s="41"/>
      <c r="L88" s="41"/>
      <c r="M88" s="41"/>
      <c r="N88" s="42">
        <v>0</v>
      </c>
      <c r="O88" s="42">
        <v>0</v>
      </c>
      <c r="P88" s="42">
        <v>0</v>
      </c>
      <c r="Q88" s="42">
        <v>0</v>
      </c>
      <c r="R88" s="12">
        <v>0</v>
      </c>
      <c r="S88" s="149" t="s">
        <v>822</v>
      </c>
    </row>
    <row r="89" spans="1:19" ht="89.25" outlineLevel="2">
      <c r="A89" s="49" t="s">
        <v>364</v>
      </c>
      <c r="B89" s="121" t="s">
        <v>548</v>
      </c>
      <c r="C89" s="44" t="s">
        <v>682</v>
      </c>
      <c r="D89" s="41" t="s">
        <v>76</v>
      </c>
      <c r="E89" s="197" t="s">
        <v>447</v>
      </c>
      <c r="F89" s="159" t="s">
        <v>340</v>
      </c>
      <c r="G89" s="41" t="s">
        <v>1</v>
      </c>
      <c r="H89" s="41" t="s">
        <v>1</v>
      </c>
      <c r="I89" s="41"/>
      <c r="J89" s="41"/>
      <c r="K89" s="41"/>
      <c r="L89" s="41"/>
      <c r="M89" s="41"/>
      <c r="N89" s="42">
        <v>0</v>
      </c>
      <c r="O89" s="42">
        <v>0</v>
      </c>
      <c r="P89" s="42">
        <v>0</v>
      </c>
      <c r="Q89" s="42">
        <v>0</v>
      </c>
      <c r="R89" s="12">
        <v>0</v>
      </c>
      <c r="S89" s="149" t="s">
        <v>823</v>
      </c>
    </row>
    <row r="90" spans="1:19" ht="63.75" outlineLevel="2">
      <c r="A90" s="49" t="s">
        <v>365</v>
      </c>
      <c r="B90" s="121" t="s">
        <v>549</v>
      </c>
      <c r="C90" s="199" t="s">
        <v>683</v>
      </c>
      <c r="D90" s="41" t="s">
        <v>465</v>
      </c>
      <c r="E90" s="201" t="s">
        <v>443</v>
      </c>
      <c r="F90" s="159" t="s">
        <v>467</v>
      </c>
      <c r="G90" s="41" t="s">
        <v>1</v>
      </c>
      <c r="H90" s="41" t="s">
        <v>1</v>
      </c>
      <c r="I90" s="41"/>
      <c r="J90" s="41"/>
      <c r="K90" s="41"/>
      <c r="L90" s="41"/>
      <c r="M90" s="41"/>
      <c r="N90" s="42">
        <v>0</v>
      </c>
      <c r="O90" s="42">
        <v>0</v>
      </c>
      <c r="P90" s="42">
        <v>0</v>
      </c>
      <c r="Q90" s="42">
        <v>0</v>
      </c>
      <c r="R90" s="12">
        <v>0</v>
      </c>
      <c r="S90" s="149" t="s">
        <v>824</v>
      </c>
    </row>
    <row r="91" spans="1:19" ht="102.75" outlineLevel="2">
      <c r="A91" s="48" t="s">
        <v>378</v>
      </c>
      <c r="B91" s="120" t="s">
        <v>685</v>
      </c>
      <c r="C91" s="44" t="s">
        <v>684</v>
      </c>
      <c r="D91" s="41" t="s">
        <v>91</v>
      </c>
      <c r="E91" s="184" t="s">
        <v>38</v>
      </c>
      <c r="F91" s="159" t="s">
        <v>39</v>
      </c>
      <c r="G91" s="41" t="s">
        <v>1</v>
      </c>
      <c r="H91" s="41"/>
      <c r="I91" s="41"/>
      <c r="J91" s="41"/>
      <c r="K91" s="41"/>
      <c r="L91" s="41"/>
      <c r="M91" s="41"/>
      <c r="N91" s="42">
        <v>0</v>
      </c>
      <c r="O91" s="42">
        <v>0</v>
      </c>
      <c r="P91" s="42">
        <v>0</v>
      </c>
      <c r="Q91" s="42">
        <v>0</v>
      </c>
      <c r="R91" s="12">
        <v>0</v>
      </c>
      <c r="S91" s="149" t="s">
        <v>822</v>
      </c>
    </row>
    <row r="92" spans="1:19" ht="57" customHeight="1" outlineLevel="2">
      <c r="A92" s="49" t="s">
        <v>379</v>
      </c>
      <c r="B92" s="121" t="s">
        <v>844</v>
      </c>
      <c r="C92" s="44" t="s">
        <v>686</v>
      </c>
      <c r="D92" s="41" t="s">
        <v>97</v>
      </c>
      <c r="E92" s="184" t="s">
        <v>447</v>
      </c>
      <c r="F92" s="159" t="s">
        <v>39</v>
      </c>
      <c r="G92" s="41" t="s">
        <v>1</v>
      </c>
      <c r="H92" s="41"/>
      <c r="I92" s="41"/>
      <c r="J92" s="41"/>
      <c r="K92" s="41"/>
      <c r="L92" s="41"/>
      <c r="M92" s="41"/>
      <c r="N92" s="42">
        <v>48000</v>
      </c>
      <c r="O92" s="42"/>
      <c r="P92" s="42"/>
      <c r="Q92" s="42"/>
      <c r="R92" s="61">
        <f>SUM(N92:Q92)</f>
        <v>48000</v>
      </c>
      <c r="S92" s="149" t="s">
        <v>37</v>
      </c>
    </row>
    <row r="93" spans="1:19" ht="80.25" customHeight="1" outlineLevel="2">
      <c r="A93" s="48" t="s">
        <v>380</v>
      </c>
      <c r="B93" s="128" t="s">
        <v>291</v>
      </c>
      <c r="C93" s="44" t="s">
        <v>687</v>
      </c>
      <c r="D93" s="41" t="s">
        <v>121</v>
      </c>
      <c r="E93" s="184" t="s">
        <v>38</v>
      </c>
      <c r="F93" s="159" t="s">
        <v>45</v>
      </c>
      <c r="H93" s="41" t="s">
        <v>1</v>
      </c>
      <c r="I93" s="41"/>
      <c r="J93" s="41"/>
      <c r="K93" s="41"/>
      <c r="L93" s="41"/>
      <c r="M93" s="41"/>
      <c r="N93" s="42">
        <v>0</v>
      </c>
      <c r="O93" s="42">
        <v>0</v>
      </c>
      <c r="P93" s="42">
        <v>0</v>
      </c>
      <c r="Q93" s="42">
        <v>0</v>
      </c>
      <c r="R93" s="61">
        <v>0</v>
      </c>
      <c r="S93" s="149" t="s">
        <v>822</v>
      </c>
    </row>
    <row r="94" spans="1:19" ht="90" outlineLevel="2">
      <c r="A94" s="48" t="s">
        <v>381</v>
      </c>
      <c r="B94" s="121" t="s">
        <v>550</v>
      </c>
      <c r="C94" s="44" t="s">
        <v>688</v>
      </c>
      <c r="D94" s="41" t="s">
        <v>90</v>
      </c>
      <c r="E94" s="184" t="s">
        <v>448</v>
      </c>
      <c r="F94" s="159" t="s">
        <v>46</v>
      </c>
      <c r="G94" s="41"/>
      <c r="H94" s="108"/>
      <c r="I94" s="68"/>
      <c r="J94" s="41" t="s">
        <v>1</v>
      </c>
      <c r="K94" s="41"/>
      <c r="L94" s="41"/>
      <c r="M94" s="41"/>
      <c r="N94" s="42">
        <v>0</v>
      </c>
      <c r="O94" s="65">
        <v>0</v>
      </c>
      <c r="P94" s="65">
        <v>0</v>
      </c>
      <c r="Q94" s="42">
        <v>200000</v>
      </c>
      <c r="R94" s="61">
        <f>SUM(O94:Q94)</f>
        <v>200000</v>
      </c>
      <c r="S94" s="150" t="s">
        <v>825</v>
      </c>
    </row>
    <row r="95" spans="1:20" ht="90" outlineLevel="2">
      <c r="A95" s="48" t="s">
        <v>382</v>
      </c>
      <c r="B95" s="121" t="s">
        <v>551</v>
      </c>
      <c r="C95" s="44" t="s">
        <v>689</v>
      </c>
      <c r="D95" s="41" t="s">
        <v>90</v>
      </c>
      <c r="E95" s="184" t="s">
        <v>448</v>
      </c>
      <c r="F95" s="159" t="s">
        <v>923</v>
      </c>
      <c r="G95" s="41"/>
      <c r="H95" s="41"/>
      <c r="I95" s="108"/>
      <c r="J95" s="46" t="s">
        <v>1</v>
      </c>
      <c r="K95" s="41"/>
      <c r="L95" s="41"/>
      <c r="M95" s="41"/>
      <c r="N95" s="42">
        <v>0</v>
      </c>
      <c r="O95" s="42">
        <v>0</v>
      </c>
      <c r="P95" s="65">
        <v>0</v>
      </c>
      <c r="Q95" s="65">
        <v>200000</v>
      </c>
      <c r="R95" s="61">
        <v>200000</v>
      </c>
      <c r="S95" s="150" t="s">
        <v>825</v>
      </c>
      <c r="T95" s="45"/>
    </row>
    <row r="96" spans="1:19" ht="68.25" customHeight="1" outlineLevel="2">
      <c r="A96" s="48" t="s">
        <v>383</v>
      </c>
      <c r="B96" s="121" t="s">
        <v>846</v>
      </c>
      <c r="C96" s="44" t="s">
        <v>847</v>
      </c>
      <c r="D96" s="41" t="s">
        <v>90</v>
      </c>
      <c r="E96" s="184" t="s">
        <v>495</v>
      </c>
      <c r="F96" s="159" t="s">
        <v>915</v>
      </c>
      <c r="G96" s="41"/>
      <c r="H96" s="41"/>
      <c r="I96" s="41"/>
      <c r="J96" s="41" t="s">
        <v>1</v>
      </c>
      <c r="K96" s="41"/>
      <c r="L96" s="41"/>
      <c r="M96" s="41"/>
      <c r="N96" s="42">
        <v>0</v>
      </c>
      <c r="O96" s="42">
        <v>0</v>
      </c>
      <c r="P96" s="42">
        <v>0</v>
      </c>
      <c r="Q96" s="42">
        <v>0</v>
      </c>
      <c r="R96" s="61">
        <v>0</v>
      </c>
      <c r="S96" s="149" t="s">
        <v>916</v>
      </c>
    </row>
    <row r="97" spans="1:19" ht="95.25" customHeight="1" outlineLevel="2">
      <c r="A97" s="53" t="s">
        <v>386</v>
      </c>
      <c r="B97" s="121" t="s">
        <v>553</v>
      </c>
      <c r="C97" s="44" t="s">
        <v>692</v>
      </c>
      <c r="D97" s="41">
        <v>0</v>
      </c>
      <c r="E97" s="197" t="s">
        <v>497</v>
      </c>
      <c r="F97" s="159" t="s">
        <v>31</v>
      </c>
      <c r="G97" s="41"/>
      <c r="H97" s="41"/>
      <c r="I97" s="41">
        <v>5</v>
      </c>
      <c r="J97" s="41">
        <v>5</v>
      </c>
      <c r="K97" s="41">
        <v>10</v>
      </c>
      <c r="L97" s="41"/>
      <c r="M97" s="41"/>
      <c r="N97" s="42">
        <v>0</v>
      </c>
      <c r="O97" s="42">
        <v>0</v>
      </c>
      <c r="P97" s="42">
        <v>275000</v>
      </c>
      <c r="Q97" s="42">
        <v>275000</v>
      </c>
      <c r="R97" s="61">
        <f>SUM(P97:Q97)</f>
        <v>550000</v>
      </c>
      <c r="S97" s="150" t="s">
        <v>825</v>
      </c>
    </row>
    <row r="98" spans="1:19" ht="36" outlineLevel="1">
      <c r="A98" s="55"/>
      <c r="B98" s="127" t="s">
        <v>367</v>
      </c>
      <c r="C98" s="13" t="s">
        <v>18</v>
      </c>
      <c r="D98" s="24"/>
      <c r="E98" s="175"/>
      <c r="F98" s="165"/>
      <c r="G98" s="24"/>
      <c r="H98" s="24"/>
      <c r="I98" s="24"/>
      <c r="J98" s="24"/>
      <c r="K98" s="24"/>
      <c r="L98" s="24"/>
      <c r="M98" s="24"/>
      <c r="N98" s="9">
        <f>SUM(N99:N103)</f>
        <v>0</v>
      </c>
      <c r="O98" s="9">
        <f>SUM(O99:O103)</f>
        <v>0</v>
      </c>
      <c r="P98" s="9">
        <f>SUM(P99:P103)</f>
        <v>0</v>
      </c>
      <c r="Q98" s="9">
        <f>SUM(Q99:Q103)</f>
        <v>0</v>
      </c>
      <c r="R98" s="67">
        <f>SUM(R99:R103)</f>
        <v>0</v>
      </c>
      <c r="S98" s="151"/>
    </row>
    <row r="99" spans="1:19" ht="64.5" outlineLevel="2">
      <c r="A99" s="48" t="s">
        <v>366</v>
      </c>
      <c r="B99" s="120" t="s">
        <v>556</v>
      </c>
      <c r="C99" s="140" t="s">
        <v>693</v>
      </c>
      <c r="D99" s="41" t="s">
        <v>88</v>
      </c>
      <c r="E99" s="184" t="s">
        <v>448</v>
      </c>
      <c r="F99" s="169" t="s">
        <v>52</v>
      </c>
      <c r="G99" s="41" t="s">
        <v>1</v>
      </c>
      <c r="H99" s="41" t="s">
        <v>1</v>
      </c>
      <c r="I99" s="41"/>
      <c r="J99" s="41"/>
      <c r="K99" s="41"/>
      <c r="L99" s="41"/>
      <c r="M99" s="41"/>
      <c r="N99" s="42">
        <v>0</v>
      </c>
      <c r="O99" s="42">
        <v>0</v>
      </c>
      <c r="P99" s="42">
        <v>0</v>
      </c>
      <c r="Q99" s="42">
        <v>0</v>
      </c>
      <c r="R99" s="12">
        <v>0</v>
      </c>
      <c r="S99" s="149" t="s">
        <v>42</v>
      </c>
    </row>
    <row r="100" spans="1:19" ht="36.75" customHeight="1" outlineLevel="2">
      <c r="A100" s="49" t="s">
        <v>368</v>
      </c>
      <c r="B100" s="120" t="s">
        <v>555</v>
      </c>
      <c r="C100" s="44" t="s">
        <v>694</v>
      </c>
      <c r="D100" s="41" t="s">
        <v>92</v>
      </c>
      <c r="E100" s="184" t="s">
        <v>447</v>
      </c>
      <c r="F100" s="159" t="s">
        <v>880</v>
      </c>
      <c r="G100" s="41" t="s">
        <v>1</v>
      </c>
      <c r="H100" s="41" t="s">
        <v>1</v>
      </c>
      <c r="I100" s="41"/>
      <c r="J100" s="41"/>
      <c r="K100" s="41"/>
      <c r="L100" s="41"/>
      <c r="M100" s="41"/>
      <c r="N100" s="42">
        <v>0</v>
      </c>
      <c r="O100" s="42">
        <v>0</v>
      </c>
      <c r="P100" s="42">
        <v>0</v>
      </c>
      <c r="Q100" s="42">
        <v>0</v>
      </c>
      <c r="R100" s="12">
        <v>0</v>
      </c>
      <c r="S100" s="149" t="s">
        <v>827</v>
      </c>
    </row>
    <row r="101" spans="1:19" ht="42.75" customHeight="1" outlineLevel="2">
      <c r="A101" s="56" t="s">
        <v>369</v>
      </c>
      <c r="B101" s="120" t="s">
        <v>554</v>
      </c>
      <c r="C101" s="44" t="s">
        <v>695</v>
      </c>
      <c r="D101" s="41" t="s">
        <v>92</v>
      </c>
      <c r="E101" s="184" t="s">
        <v>447</v>
      </c>
      <c r="F101" s="159" t="s">
        <v>880</v>
      </c>
      <c r="G101" s="41"/>
      <c r="H101" s="41"/>
      <c r="I101" s="41" t="s">
        <v>1</v>
      </c>
      <c r="J101" s="41" t="s">
        <v>1</v>
      </c>
      <c r="K101" s="41"/>
      <c r="L101" s="41"/>
      <c r="M101" s="41"/>
      <c r="N101" s="42">
        <v>0</v>
      </c>
      <c r="O101" s="42">
        <v>0</v>
      </c>
      <c r="P101" s="42">
        <v>0</v>
      </c>
      <c r="Q101" s="42">
        <v>0</v>
      </c>
      <c r="R101" s="12">
        <v>0</v>
      </c>
      <c r="S101" s="149" t="s">
        <v>37</v>
      </c>
    </row>
    <row r="102" spans="1:19" ht="84.75" customHeight="1" outlineLevel="2">
      <c r="A102" s="48" t="s">
        <v>284</v>
      </c>
      <c r="B102" s="120" t="s">
        <v>855</v>
      </c>
      <c r="C102" s="44" t="s">
        <v>856</v>
      </c>
      <c r="D102" s="41" t="s">
        <v>105</v>
      </c>
      <c r="E102" s="184" t="s">
        <v>64</v>
      </c>
      <c r="F102" s="159" t="s">
        <v>881</v>
      </c>
      <c r="G102" s="41"/>
      <c r="H102" s="41" t="s">
        <v>1</v>
      </c>
      <c r="I102" s="41" t="s">
        <v>1</v>
      </c>
      <c r="J102" s="41"/>
      <c r="K102" s="41"/>
      <c r="L102" s="41"/>
      <c r="M102" s="41"/>
      <c r="N102" s="42">
        <v>0</v>
      </c>
      <c r="O102" s="42">
        <v>0</v>
      </c>
      <c r="P102" s="42">
        <v>0</v>
      </c>
      <c r="Q102" s="42">
        <v>0</v>
      </c>
      <c r="R102" s="12">
        <v>0</v>
      </c>
      <c r="S102" s="149" t="s">
        <v>818</v>
      </c>
    </row>
    <row r="103" spans="1:19" ht="51" outlineLevel="2">
      <c r="A103" s="50" t="s">
        <v>285</v>
      </c>
      <c r="B103" s="120" t="s">
        <v>294</v>
      </c>
      <c r="C103" s="44" t="s">
        <v>696</v>
      </c>
      <c r="D103" s="41" t="s">
        <v>43</v>
      </c>
      <c r="E103" s="185" t="s">
        <v>464</v>
      </c>
      <c r="F103" s="159" t="s">
        <v>64</v>
      </c>
      <c r="G103" s="41"/>
      <c r="H103" s="41"/>
      <c r="I103" s="41" t="s">
        <v>1</v>
      </c>
      <c r="J103" s="41"/>
      <c r="K103" s="41"/>
      <c r="L103" s="41"/>
      <c r="M103" s="41"/>
      <c r="N103" s="42">
        <v>0</v>
      </c>
      <c r="O103" s="42">
        <v>0</v>
      </c>
      <c r="P103" s="42">
        <v>0</v>
      </c>
      <c r="Q103" s="42">
        <v>0</v>
      </c>
      <c r="R103" s="12">
        <v>0</v>
      </c>
      <c r="S103" s="149" t="s">
        <v>37</v>
      </c>
    </row>
    <row r="104" spans="1:19" ht="29.25" customHeight="1">
      <c r="A104" s="232"/>
      <c r="B104" s="129" t="s">
        <v>329</v>
      </c>
      <c r="C104" s="141" t="s">
        <v>21</v>
      </c>
      <c r="D104" s="17"/>
      <c r="E104" s="36"/>
      <c r="F104" s="36"/>
      <c r="G104" s="17"/>
      <c r="H104" s="17"/>
      <c r="I104" s="17"/>
      <c r="J104" s="17"/>
      <c r="K104" s="17"/>
      <c r="L104" s="17"/>
      <c r="M104" s="17"/>
      <c r="N104" s="19">
        <f>N105+N110+N130+N138+N146+N151+N159</f>
        <v>443400</v>
      </c>
      <c r="O104" s="19">
        <f>O105+O110+O130+O138+O146+O151+O159</f>
        <v>1742000</v>
      </c>
      <c r="P104" s="19">
        <f>P105+P110+P130+P138+P146+P151+P159</f>
        <v>927000</v>
      </c>
      <c r="Q104" s="19">
        <f>Q105+Q110+Q130+Q138+Q146+Q151+Q159</f>
        <v>1142000</v>
      </c>
      <c r="R104" s="111">
        <f>R105+R110+R130+R138+R146+R151+R159</f>
        <v>4254400</v>
      </c>
      <c r="S104" s="153"/>
    </row>
    <row r="105" spans="1:19" ht="40.5" customHeight="1" outlineLevel="1">
      <c r="A105" s="244"/>
      <c r="B105" s="124" t="s">
        <v>75</v>
      </c>
      <c r="C105" s="25" t="s">
        <v>23</v>
      </c>
      <c r="D105" s="24"/>
      <c r="E105" s="177"/>
      <c r="F105" s="170"/>
      <c r="G105" s="24"/>
      <c r="H105" s="24"/>
      <c r="I105" s="24"/>
      <c r="J105" s="24"/>
      <c r="K105" s="24"/>
      <c r="L105" s="24"/>
      <c r="M105" s="24"/>
      <c r="N105" s="9">
        <f>SUM(N106:N109)</f>
        <v>0</v>
      </c>
      <c r="O105" s="9">
        <f>SUM(O106:O109)</f>
        <v>0</v>
      </c>
      <c r="P105" s="9">
        <f>SUM(P106:P109)</f>
        <v>0</v>
      </c>
      <c r="Q105" s="9">
        <f>SUM(Q106:Q109)</f>
        <v>0</v>
      </c>
      <c r="R105" s="67">
        <f>SUM(R106:R109)</f>
        <v>0</v>
      </c>
      <c r="S105" s="154"/>
    </row>
    <row r="106" spans="1:19" ht="117" customHeight="1" outlineLevel="2">
      <c r="A106" s="245" t="s">
        <v>154</v>
      </c>
      <c r="B106" s="120" t="s">
        <v>849</v>
      </c>
      <c r="C106" s="135" t="s">
        <v>850</v>
      </c>
      <c r="D106" s="41" t="s">
        <v>785</v>
      </c>
      <c r="E106" s="184" t="s">
        <v>32</v>
      </c>
      <c r="F106" s="159" t="s">
        <v>33</v>
      </c>
      <c r="G106" s="41" t="s">
        <v>1</v>
      </c>
      <c r="H106" s="41" t="s">
        <v>1</v>
      </c>
      <c r="I106" s="41"/>
      <c r="J106" s="41"/>
      <c r="K106" s="41"/>
      <c r="L106" s="41"/>
      <c r="M106" s="41"/>
      <c r="N106" s="42">
        <v>0</v>
      </c>
      <c r="O106" s="42">
        <v>0</v>
      </c>
      <c r="P106" s="42">
        <v>0</v>
      </c>
      <c r="Q106" s="42">
        <v>0</v>
      </c>
      <c r="R106" s="62">
        <v>0</v>
      </c>
      <c r="S106" s="149" t="s">
        <v>828</v>
      </c>
    </row>
    <row r="107" spans="1:19" ht="108.75" customHeight="1" outlineLevel="2">
      <c r="A107" s="245" t="s">
        <v>155</v>
      </c>
      <c r="B107" s="119" t="s">
        <v>557</v>
      </c>
      <c r="C107" s="28" t="s">
        <v>697</v>
      </c>
      <c r="D107" s="10" t="s">
        <v>786</v>
      </c>
      <c r="E107" s="184" t="s">
        <v>934</v>
      </c>
      <c r="F107" s="159" t="s">
        <v>31</v>
      </c>
      <c r="G107" s="10" t="s">
        <v>1</v>
      </c>
      <c r="H107" s="10" t="s">
        <v>1</v>
      </c>
      <c r="I107" s="10" t="s">
        <v>1</v>
      </c>
      <c r="J107" s="10" t="s">
        <v>1</v>
      </c>
      <c r="K107" s="10"/>
      <c r="L107" s="10"/>
      <c r="M107" s="10"/>
      <c r="N107" s="42">
        <v>0</v>
      </c>
      <c r="O107" s="42">
        <v>0</v>
      </c>
      <c r="P107" s="42">
        <v>0</v>
      </c>
      <c r="Q107" s="42">
        <v>0</v>
      </c>
      <c r="R107" s="62">
        <v>0</v>
      </c>
      <c r="S107" s="149" t="s">
        <v>936</v>
      </c>
    </row>
    <row r="108" spans="1:19" ht="108.75" customHeight="1" outlineLevel="2">
      <c r="A108" s="245" t="s">
        <v>156</v>
      </c>
      <c r="B108" s="120" t="s">
        <v>511</v>
      </c>
      <c r="C108" s="44" t="s">
        <v>698</v>
      </c>
      <c r="D108" s="10" t="s">
        <v>344</v>
      </c>
      <c r="E108" s="187" t="s">
        <v>848</v>
      </c>
      <c r="F108" s="159"/>
      <c r="G108" s="10"/>
      <c r="H108" s="10" t="s">
        <v>1</v>
      </c>
      <c r="I108" s="10" t="s">
        <v>1</v>
      </c>
      <c r="J108" s="10"/>
      <c r="K108" s="10"/>
      <c r="L108" s="10"/>
      <c r="M108" s="10"/>
      <c r="N108" s="42">
        <v>0</v>
      </c>
      <c r="O108" s="42">
        <v>0</v>
      </c>
      <c r="P108" s="42">
        <v>0</v>
      </c>
      <c r="Q108" s="42">
        <v>0</v>
      </c>
      <c r="R108" s="62">
        <v>0</v>
      </c>
      <c r="S108" s="149" t="s">
        <v>37</v>
      </c>
    </row>
    <row r="109" spans="1:19" ht="77.25" outlineLevel="2">
      <c r="A109" s="245" t="s">
        <v>492</v>
      </c>
      <c r="B109" s="120" t="s">
        <v>558</v>
      </c>
      <c r="C109" s="224" t="s">
        <v>699</v>
      </c>
      <c r="D109" s="10" t="s">
        <v>344</v>
      </c>
      <c r="E109" s="187" t="s">
        <v>493</v>
      </c>
      <c r="F109" s="159"/>
      <c r="G109" s="10"/>
      <c r="H109" s="10" t="s">
        <v>1</v>
      </c>
      <c r="I109" s="10" t="s">
        <v>1</v>
      </c>
      <c r="J109" s="10"/>
      <c r="K109" s="10"/>
      <c r="L109" s="10"/>
      <c r="M109" s="10"/>
      <c r="N109" s="42">
        <v>0</v>
      </c>
      <c r="O109" s="42">
        <v>0</v>
      </c>
      <c r="P109" s="42">
        <v>0</v>
      </c>
      <c r="Q109" s="42">
        <v>0</v>
      </c>
      <c r="R109" s="62">
        <v>0</v>
      </c>
      <c r="S109" s="149" t="s">
        <v>37</v>
      </c>
    </row>
    <row r="110" spans="1:19" ht="42.75" customHeight="1" outlineLevel="1">
      <c r="A110" s="233"/>
      <c r="B110" s="124" t="s">
        <v>22</v>
      </c>
      <c r="C110" s="25" t="s">
        <v>24</v>
      </c>
      <c r="D110" s="24"/>
      <c r="E110" s="177"/>
      <c r="F110" s="170"/>
      <c r="G110" s="24"/>
      <c r="H110" s="24"/>
      <c r="I110" s="24"/>
      <c r="J110" s="24"/>
      <c r="K110" s="24"/>
      <c r="L110" s="24"/>
      <c r="M110" s="24"/>
      <c r="N110" s="9">
        <f>SUM(N111:N129)</f>
        <v>192000</v>
      </c>
      <c r="O110" s="9">
        <f>SUM(O111:O129)</f>
        <v>442000</v>
      </c>
      <c r="P110" s="9">
        <f>SUM(P111:P129)</f>
        <v>692000</v>
      </c>
      <c r="Q110" s="9">
        <f>SUM(Q111:Q129)</f>
        <v>952000</v>
      </c>
      <c r="R110" s="67">
        <f>SUM(R111:R129)</f>
        <v>2278000</v>
      </c>
      <c r="S110" s="154"/>
    </row>
    <row r="111" spans="1:19" ht="39" outlineLevel="2">
      <c r="A111" s="246" t="s">
        <v>157</v>
      </c>
      <c r="B111" s="73" t="s">
        <v>158</v>
      </c>
      <c r="C111" s="44" t="s">
        <v>700</v>
      </c>
      <c r="D111" s="41" t="s">
        <v>343</v>
      </c>
      <c r="E111" s="184" t="s">
        <v>34</v>
      </c>
      <c r="F111" s="159" t="s">
        <v>31</v>
      </c>
      <c r="G111" s="41" t="s">
        <v>1</v>
      </c>
      <c r="H111" s="41" t="s">
        <v>1</v>
      </c>
      <c r="I111" s="78" t="s">
        <v>1</v>
      </c>
      <c r="J111" s="41"/>
      <c r="K111" s="41"/>
      <c r="L111" s="41"/>
      <c r="M111" s="41"/>
      <c r="N111" s="8">
        <v>0</v>
      </c>
      <c r="O111" s="8">
        <v>0</v>
      </c>
      <c r="P111" s="8">
        <v>0</v>
      </c>
      <c r="Q111" s="8">
        <v>0</v>
      </c>
      <c r="R111" s="62">
        <f>SUM(N111:Q111)</f>
        <v>0</v>
      </c>
      <c r="S111" s="149" t="s">
        <v>807</v>
      </c>
    </row>
    <row r="112" spans="1:19" ht="48" customHeight="1" outlineLevel="2">
      <c r="A112" s="247" t="s">
        <v>159</v>
      </c>
      <c r="B112" s="73" t="s">
        <v>160</v>
      </c>
      <c r="C112" s="44" t="s">
        <v>701</v>
      </c>
      <c r="D112" s="41" t="s">
        <v>343</v>
      </c>
      <c r="E112" s="184" t="s">
        <v>447</v>
      </c>
      <c r="F112" s="225" t="s">
        <v>34</v>
      </c>
      <c r="G112" s="41"/>
      <c r="H112" s="41" t="s">
        <v>1</v>
      </c>
      <c r="I112" s="41" t="s">
        <v>1</v>
      </c>
      <c r="J112" s="41" t="s">
        <v>1</v>
      </c>
      <c r="K112" s="41"/>
      <c r="L112" s="41"/>
      <c r="M112" s="41"/>
      <c r="N112" s="8">
        <v>0</v>
      </c>
      <c r="O112" s="8">
        <v>0</v>
      </c>
      <c r="P112" s="8">
        <v>0</v>
      </c>
      <c r="Q112" s="8">
        <v>0</v>
      </c>
      <c r="R112" s="62">
        <v>0</v>
      </c>
      <c r="S112" s="149" t="s">
        <v>37</v>
      </c>
    </row>
    <row r="113" spans="1:19" ht="85.5" customHeight="1" outlineLevel="2">
      <c r="A113" s="247" t="s">
        <v>161</v>
      </c>
      <c r="B113" s="120" t="s">
        <v>433</v>
      </c>
      <c r="C113" s="44" t="s">
        <v>702</v>
      </c>
      <c r="D113" s="34" t="s">
        <v>787</v>
      </c>
      <c r="E113" s="184" t="s">
        <v>447</v>
      </c>
      <c r="F113" s="159"/>
      <c r="G113" s="41"/>
      <c r="H113" s="41" t="s">
        <v>1</v>
      </c>
      <c r="I113" s="41"/>
      <c r="J113" s="41"/>
      <c r="K113" s="41"/>
      <c r="L113" s="41"/>
      <c r="M113" s="41"/>
      <c r="N113" s="42">
        <v>0</v>
      </c>
      <c r="O113" s="65">
        <v>250000</v>
      </c>
      <c r="P113" s="42">
        <v>0</v>
      </c>
      <c r="Q113" s="42">
        <v>0</v>
      </c>
      <c r="R113" s="61">
        <f>SUM(O113:Q113)</f>
        <v>250000</v>
      </c>
      <c r="S113" s="149" t="s">
        <v>37</v>
      </c>
    </row>
    <row r="114" spans="1:19" ht="138" customHeight="1" outlineLevel="2">
      <c r="A114" s="248" t="s">
        <v>162</v>
      </c>
      <c r="B114" s="130" t="s">
        <v>559</v>
      </c>
      <c r="C114" s="44" t="s">
        <v>703</v>
      </c>
      <c r="D114" s="34" t="s">
        <v>788</v>
      </c>
      <c r="E114" s="184" t="s">
        <v>447</v>
      </c>
      <c r="F114" s="159"/>
      <c r="G114" s="41"/>
      <c r="H114" s="41"/>
      <c r="I114" s="41" t="s">
        <v>1</v>
      </c>
      <c r="J114" s="41"/>
      <c r="K114" s="41"/>
      <c r="L114" s="41"/>
      <c r="M114" s="41"/>
      <c r="N114" s="42">
        <v>0</v>
      </c>
      <c r="O114" s="42">
        <v>0</v>
      </c>
      <c r="P114" s="65">
        <v>500000</v>
      </c>
      <c r="Q114" s="42"/>
      <c r="R114" s="61">
        <f>SUM(P114:Q114)</f>
        <v>500000</v>
      </c>
      <c r="S114" s="149" t="s">
        <v>37</v>
      </c>
    </row>
    <row r="115" spans="1:19" ht="107.25" customHeight="1" outlineLevel="2">
      <c r="A115" s="248" t="s">
        <v>163</v>
      </c>
      <c r="B115" s="130" t="s">
        <v>434</v>
      </c>
      <c r="C115" s="142" t="s">
        <v>704</v>
      </c>
      <c r="D115" s="34" t="s">
        <v>788</v>
      </c>
      <c r="E115" s="184" t="s">
        <v>447</v>
      </c>
      <c r="F115" s="159"/>
      <c r="G115" s="41"/>
      <c r="H115" s="41"/>
      <c r="I115" s="41"/>
      <c r="J115" s="41" t="s">
        <v>1</v>
      </c>
      <c r="K115" s="41"/>
      <c r="L115" s="41"/>
      <c r="M115" s="41"/>
      <c r="N115" s="42">
        <v>0</v>
      </c>
      <c r="O115" s="42">
        <v>0</v>
      </c>
      <c r="P115" s="42">
        <v>0</v>
      </c>
      <c r="Q115" s="65">
        <v>750000</v>
      </c>
      <c r="R115" s="61">
        <f>SUM(Q115)</f>
        <v>750000</v>
      </c>
      <c r="S115" s="149" t="s">
        <v>37</v>
      </c>
    </row>
    <row r="116" spans="1:19" ht="87.75" customHeight="1" outlineLevel="2">
      <c r="A116" s="245" t="s">
        <v>164</v>
      </c>
      <c r="B116" s="29" t="s">
        <v>165</v>
      </c>
      <c r="C116" s="140" t="s">
        <v>705</v>
      </c>
      <c r="D116" s="34" t="s">
        <v>145</v>
      </c>
      <c r="E116" s="188" t="s">
        <v>36</v>
      </c>
      <c r="F116" s="162"/>
      <c r="G116" s="26"/>
      <c r="H116" s="26" t="s">
        <v>1</v>
      </c>
      <c r="I116" s="26" t="s">
        <v>1</v>
      </c>
      <c r="J116" s="26" t="s">
        <v>1</v>
      </c>
      <c r="K116" s="26"/>
      <c r="L116" s="26"/>
      <c r="M116" s="26"/>
      <c r="N116" s="54">
        <v>0</v>
      </c>
      <c r="O116" s="54">
        <v>0</v>
      </c>
      <c r="P116" s="54">
        <v>0</v>
      </c>
      <c r="Q116" s="54">
        <v>0</v>
      </c>
      <c r="R116" s="116">
        <v>0</v>
      </c>
      <c r="S116" s="149" t="s">
        <v>125</v>
      </c>
    </row>
    <row r="117" spans="1:19" ht="76.5" customHeight="1" outlineLevel="2">
      <c r="A117" s="249" t="s">
        <v>166</v>
      </c>
      <c r="B117" s="131" t="s">
        <v>167</v>
      </c>
      <c r="C117" s="135" t="s">
        <v>706</v>
      </c>
      <c r="D117" s="34" t="s">
        <v>145</v>
      </c>
      <c r="E117" s="189" t="s">
        <v>35</v>
      </c>
      <c r="F117" s="162"/>
      <c r="G117" s="26"/>
      <c r="H117" s="26" t="s">
        <v>1</v>
      </c>
      <c r="I117" s="26" t="s">
        <v>1</v>
      </c>
      <c r="J117" s="26" t="s">
        <v>1</v>
      </c>
      <c r="K117" s="26"/>
      <c r="L117" s="26"/>
      <c r="M117" s="26"/>
      <c r="N117" s="54">
        <v>0</v>
      </c>
      <c r="O117" s="54">
        <v>0</v>
      </c>
      <c r="P117" s="54">
        <v>0</v>
      </c>
      <c r="Q117" s="54">
        <v>0</v>
      </c>
      <c r="R117" s="116">
        <v>0</v>
      </c>
      <c r="S117" s="149" t="s">
        <v>842</v>
      </c>
    </row>
    <row r="118" spans="1:19" ht="136.5" customHeight="1" outlineLevel="2">
      <c r="A118" s="245" t="s">
        <v>168</v>
      </c>
      <c r="B118" s="28" t="s">
        <v>371</v>
      </c>
      <c r="C118" s="135" t="s">
        <v>707</v>
      </c>
      <c r="D118" s="34" t="s">
        <v>789</v>
      </c>
      <c r="E118" s="189" t="s">
        <v>453</v>
      </c>
      <c r="F118" s="162"/>
      <c r="G118" s="26" t="s">
        <v>1</v>
      </c>
      <c r="H118" s="26" t="s">
        <v>1</v>
      </c>
      <c r="I118" s="26" t="s">
        <v>1</v>
      </c>
      <c r="J118" s="26" t="s">
        <v>1</v>
      </c>
      <c r="K118" s="26"/>
      <c r="L118" s="26"/>
      <c r="M118" s="26"/>
      <c r="N118" s="65">
        <v>0</v>
      </c>
      <c r="O118" s="65">
        <v>0</v>
      </c>
      <c r="P118" s="65">
        <v>0</v>
      </c>
      <c r="Q118" s="65">
        <v>0</v>
      </c>
      <c r="R118" s="117">
        <v>0</v>
      </c>
      <c r="S118" s="155" t="s">
        <v>808</v>
      </c>
    </row>
    <row r="119" spans="1:19" ht="69.75" customHeight="1" outlineLevel="2">
      <c r="A119" s="245" t="s">
        <v>169</v>
      </c>
      <c r="B119" s="28" t="s">
        <v>560</v>
      </c>
      <c r="C119" s="28" t="s">
        <v>708</v>
      </c>
      <c r="D119" s="54" t="s">
        <v>343</v>
      </c>
      <c r="E119" s="188" t="s">
        <v>36</v>
      </c>
      <c r="F119" s="162"/>
      <c r="G119" s="26" t="s">
        <v>1</v>
      </c>
      <c r="H119" s="26" t="s">
        <v>1</v>
      </c>
      <c r="I119" s="26" t="s">
        <v>1</v>
      </c>
      <c r="J119" s="26" t="s">
        <v>1</v>
      </c>
      <c r="K119" s="26"/>
      <c r="L119" s="26"/>
      <c r="M119" s="26"/>
      <c r="N119" s="54">
        <v>0</v>
      </c>
      <c r="O119" s="54">
        <v>0</v>
      </c>
      <c r="P119" s="54">
        <v>0</v>
      </c>
      <c r="Q119" s="54">
        <v>0</v>
      </c>
      <c r="R119" s="118">
        <v>0</v>
      </c>
      <c r="S119" s="149" t="s">
        <v>125</v>
      </c>
    </row>
    <row r="120" spans="1:19" ht="66.75" customHeight="1" outlineLevel="2">
      <c r="A120" s="245" t="s">
        <v>170</v>
      </c>
      <c r="B120" s="28" t="s">
        <v>561</v>
      </c>
      <c r="C120" s="28" t="s">
        <v>708</v>
      </c>
      <c r="D120" s="54" t="s">
        <v>343</v>
      </c>
      <c r="E120" s="190" t="s">
        <v>35</v>
      </c>
      <c r="F120" s="171"/>
      <c r="G120" s="26" t="s">
        <v>1</v>
      </c>
      <c r="H120" s="26" t="s">
        <v>1</v>
      </c>
      <c r="I120" s="26" t="s">
        <v>1</v>
      </c>
      <c r="J120" s="26" t="s">
        <v>1</v>
      </c>
      <c r="K120" s="26"/>
      <c r="L120" s="26"/>
      <c r="M120" s="26"/>
      <c r="N120" s="54">
        <v>0</v>
      </c>
      <c r="O120" s="54">
        <v>0</v>
      </c>
      <c r="P120" s="54">
        <v>0</v>
      </c>
      <c r="Q120" s="54">
        <v>0</v>
      </c>
      <c r="R120" s="118">
        <v>0</v>
      </c>
      <c r="S120" s="149" t="s">
        <v>842</v>
      </c>
    </row>
    <row r="121" spans="1:19" ht="68.25" customHeight="1" outlineLevel="2">
      <c r="A121" s="245" t="s">
        <v>171</v>
      </c>
      <c r="B121" s="28" t="s">
        <v>562</v>
      </c>
      <c r="C121" s="28" t="s">
        <v>708</v>
      </c>
      <c r="D121" s="54" t="s">
        <v>343</v>
      </c>
      <c r="E121" s="188" t="s">
        <v>146</v>
      </c>
      <c r="F121" s="162"/>
      <c r="G121" s="26" t="s">
        <v>1</v>
      </c>
      <c r="H121" s="26" t="s">
        <v>1</v>
      </c>
      <c r="I121" s="26" t="s">
        <v>1</v>
      </c>
      <c r="J121" s="26" t="s">
        <v>1</v>
      </c>
      <c r="K121" s="26"/>
      <c r="L121" s="26"/>
      <c r="M121" s="26"/>
      <c r="N121" s="54">
        <v>0</v>
      </c>
      <c r="O121" s="54">
        <v>0</v>
      </c>
      <c r="P121" s="54">
        <v>0</v>
      </c>
      <c r="Q121" s="54">
        <v>0</v>
      </c>
      <c r="R121" s="118">
        <v>0</v>
      </c>
      <c r="S121" s="149" t="s">
        <v>843</v>
      </c>
    </row>
    <row r="122" spans="1:19" ht="59.25" customHeight="1" outlineLevel="2">
      <c r="A122" s="247" t="s">
        <v>172</v>
      </c>
      <c r="B122" s="29" t="s">
        <v>485</v>
      </c>
      <c r="C122" s="28" t="s">
        <v>709</v>
      </c>
      <c r="D122" s="54" t="s">
        <v>345</v>
      </c>
      <c r="E122" s="189" t="s">
        <v>453</v>
      </c>
      <c r="F122" s="162"/>
      <c r="G122" s="26" t="s">
        <v>1</v>
      </c>
      <c r="H122" s="26"/>
      <c r="I122" s="26"/>
      <c r="J122" s="26"/>
      <c r="K122" s="26"/>
      <c r="L122" s="26"/>
      <c r="M122" s="26"/>
      <c r="N122" s="54">
        <v>0</v>
      </c>
      <c r="O122" s="54">
        <v>0</v>
      </c>
      <c r="P122" s="54">
        <v>0</v>
      </c>
      <c r="Q122" s="54">
        <v>0</v>
      </c>
      <c r="R122" s="118">
        <v>0</v>
      </c>
      <c r="S122" s="149" t="s">
        <v>37</v>
      </c>
    </row>
    <row r="123" spans="1:19" ht="51" customHeight="1" outlineLevel="2">
      <c r="A123" s="245" t="s">
        <v>173</v>
      </c>
      <c r="B123" s="28" t="s">
        <v>563</v>
      </c>
      <c r="C123" s="135" t="s">
        <v>710</v>
      </c>
      <c r="D123" s="54" t="s">
        <v>345</v>
      </c>
      <c r="E123" s="189" t="s">
        <v>453</v>
      </c>
      <c r="F123" s="162"/>
      <c r="G123" s="26"/>
      <c r="H123" s="26" t="s">
        <v>1</v>
      </c>
      <c r="I123" s="26"/>
      <c r="J123" s="26"/>
      <c r="K123" s="26"/>
      <c r="L123" s="26"/>
      <c r="M123" s="26"/>
      <c r="N123" s="54">
        <v>0</v>
      </c>
      <c r="O123" s="54">
        <v>0</v>
      </c>
      <c r="P123" s="54">
        <v>0</v>
      </c>
      <c r="Q123" s="54">
        <v>0</v>
      </c>
      <c r="R123" s="118">
        <v>0</v>
      </c>
      <c r="S123" s="149" t="s">
        <v>37</v>
      </c>
    </row>
    <row r="124" spans="1:19" ht="51" outlineLevel="2">
      <c r="A124" s="245" t="s">
        <v>174</v>
      </c>
      <c r="B124" s="29" t="s">
        <v>175</v>
      </c>
      <c r="C124" s="28" t="s">
        <v>711</v>
      </c>
      <c r="D124" s="34" t="s">
        <v>102</v>
      </c>
      <c r="E124" s="189" t="s">
        <v>453</v>
      </c>
      <c r="F124" s="162"/>
      <c r="G124" s="54" t="s">
        <v>59</v>
      </c>
      <c r="H124" s="54" t="s">
        <v>59</v>
      </c>
      <c r="I124" s="54" t="s">
        <v>59</v>
      </c>
      <c r="J124" s="54" t="s">
        <v>59</v>
      </c>
      <c r="K124" s="54" t="s">
        <v>60</v>
      </c>
      <c r="L124" s="26"/>
      <c r="M124" s="26"/>
      <c r="N124" s="65">
        <v>192000</v>
      </c>
      <c r="O124" s="65">
        <v>192000</v>
      </c>
      <c r="P124" s="65">
        <v>192000</v>
      </c>
      <c r="Q124" s="65">
        <v>192000</v>
      </c>
      <c r="R124" s="117">
        <f>SUM(N124:Q124)</f>
        <v>768000</v>
      </c>
      <c r="S124" s="155" t="s">
        <v>829</v>
      </c>
    </row>
    <row r="125" spans="1:19" ht="55.5" customHeight="1" outlineLevel="2">
      <c r="A125" s="245" t="s">
        <v>176</v>
      </c>
      <c r="B125" s="29" t="s">
        <v>565</v>
      </c>
      <c r="C125" s="28" t="s">
        <v>712</v>
      </c>
      <c r="D125" s="63" t="s">
        <v>152</v>
      </c>
      <c r="E125" s="189" t="s">
        <v>453</v>
      </c>
      <c r="F125" s="162"/>
      <c r="G125" s="54" t="s">
        <v>61</v>
      </c>
      <c r="H125" s="54" t="s">
        <v>62</v>
      </c>
      <c r="I125" s="54" t="s">
        <v>56</v>
      </c>
      <c r="J125" s="54" t="s">
        <v>56</v>
      </c>
      <c r="K125" s="54" t="s">
        <v>63</v>
      </c>
      <c r="L125" s="26"/>
      <c r="M125" s="26"/>
      <c r="N125" s="65">
        <v>0</v>
      </c>
      <c r="O125" s="65">
        <v>0</v>
      </c>
      <c r="P125" s="65">
        <v>0</v>
      </c>
      <c r="Q125" s="65">
        <v>0</v>
      </c>
      <c r="R125" s="203">
        <f>SUM(N125:Q125)</f>
        <v>0</v>
      </c>
      <c r="S125" s="155" t="s">
        <v>830</v>
      </c>
    </row>
    <row r="126" spans="1:19" ht="69.75" customHeight="1" outlineLevel="2">
      <c r="A126" s="245" t="s">
        <v>177</v>
      </c>
      <c r="B126" s="132" t="s">
        <v>178</v>
      </c>
      <c r="C126" s="143" t="s">
        <v>713</v>
      </c>
      <c r="D126" s="145" t="s">
        <v>790</v>
      </c>
      <c r="E126" s="191" t="s">
        <v>453</v>
      </c>
      <c r="F126" s="172"/>
      <c r="G126" s="47"/>
      <c r="H126" s="47"/>
      <c r="I126" s="47"/>
      <c r="J126" s="47" t="s">
        <v>1</v>
      </c>
      <c r="K126" s="47"/>
      <c r="L126" s="47"/>
      <c r="M126" s="47"/>
      <c r="N126" s="207">
        <v>0</v>
      </c>
      <c r="O126" s="207">
        <v>0</v>
      </c>
      <c r="P126" s="207">
        <v>0</v>
      </c>
      <c r="Q126" s="202">
        <v>10000</v>
      </c>
      <c r="R126" s="204">
        <v>10000</v>
      </c>
      <c r="S126" s="156" t="s">
        <v>37</v>
      </c>
    </row>
    <row r="127" spans="1:19" ht="59.25" customHeight="1" outlineLevel="2">
      <c r="A127" s="245" t="s">
        <v>179</v>
      </c>
      <c r="B127" s="133" t="s">
        <v>564</v>
      </c>
      <c r="C127" s="28" t="s">
        <v>714</v>
      </c>
      <c r="D127" s="34" t="s">
        <v>102</v>
      </c>
      <c r="E127" s="189" t="s">
        <v>453</v>
      </c>
      <c r="F127" s="162"/>
      <c r="G127" s="54" t="s">
        <v>61</v>
      </c>
      <c r="H127" s="54" t="s">
        <v>61</v>
      </c>
      <c r="I127" s="54" t="s">
        <v>61</v>
      </c>
      <c r="J127" s="54" t="s">
        <v>61</v>
      </c>
      <c r="K127" s="54" t="s">
        <v>153</v>
      </c>
      <c r="L127" s="26"/>
      <c r="M127" s="26"/>
      <c r="N127" s="65">
        <v>0</v>
      </c>
      <c r="O127" s="65">
        <v>0</v>
      </c>
      <c r="P127" s="65">
        <v>0</v>
      </c>
      <c r="Q127" s="65">
        <v>0</v>
      </c>
      <c r="R127" s="205">
        <f>SUM(N127:Q127)</f>
        <v>0</v>
      </c>
      <c r="S127" s="155" t="s">
        <v>830</v>
      </c>
    </row>
    <row r="128" spans="1:19" ht="38.25" outlineLevel="2">
      <c r="A128" s="245" t="s">
        <v>180</v>
      </c>
      <c r="B128" s="29" t="s">
        <v>486</v>
      </c>
      <c r="C128" s="28" t="s">
        <v>715</v>
      </c>
      <c r="D128" s="34" t="s">
        <v>102</v>
      </c>
      <c r="E128" s="189" t="s">
        <v>453</v>
      </c>
      <c r="F128" s="162"/>
      <c r="G128" s="26"/>
      <c r="H128" s="26" t="s">
        <v>1</v>
      </c>
      <c r="I128" s="26" t="s">
        <v>1</v>
      </c>
      <c r="J128" s="26"/>
      <c r="K128" s="26"/>
      <c r="L128" s="26"/>
      <c r="M128" s="26"/>
      <c r="N128" s="206">
        <v>0</v>
      </c>
      <c r="O128" s="206">
        <v>0</v>
      </c>
      <c r="P128" s="206">
        <v>0</v>
      </c>
      <c r="Q128" s="206">
        <v>0</v>
      </c>
      <c r="R128" s="116">
        <v>0</v>
      </c>
      <c r="S128" s="149" t="s">
        <v>37</v>
      </c>
    </row>
    <row r="129" spans="1:19" ht="51" outlineLevel="2">
      <c r="A129" s="245" t="s">
        <v>181</v>
      </c>
      <c r="B129" s="29" t="s">
        <v>566</v>
      </c>
      <c r="C129" s="28" t="s">
        <v>716</v>
      </c>
      <c r="D129" s="34" t="s">
        <v>130</v>
      </c>
      <c r="E129" s="189" t="s">
        <v>453</v>
      </c>
      <c r="F129" s="162"/>
      <c r="G129" s="3" t="s">
        <v>1</v>
      </c>
      <c r="H129" s="26" t="s">
        <v>1</v>
      </c>
      <c r="I129" s="26" t="s">
        <v>1</v>
      </c>
      <c r="J129" s="26" t="s">
        <v>1</v>
      </c>
      <c r="K129" s="26"/>
      <c r="L129" s="26"/>
      <c r="M129" s="26"/>
      <c r="N129" s="54">
        <v>0</v>
      </c>
      <c r="O129" s="54">
        <v>0</v>
      </c>
      <c r="P129" s="54">
        <v>0</v>
      </c>
      <c r="Q129" s="54">
        <v>0</v>
      </c>
      <c r="R129" s="116">
        <v>0</v>
      </c>
      <c r="S129" s="155" t="s">
        <v>829</v>
      </c>
    </row>
    <row r="130" spans="1:19" ht="24" outlineLevel="1">
      <c r="A130" s="233"/>
      <c r="B130" s="134" t="s">
        <v>25</v>
      </c>
      <c r="C130" s="25" t="s">
        <v>26</v>
      </c>
      <c r="D130" s="24"/>
      <c r="E130" s="178"/>
      <c r="F130" s="173"/>
      <c r="G130" s="24"/>
      <c r="H130" s="24"/>
      <c r="I130" s="24"/>
      <c r="J130" s="24"/>
      <c r="K130" s="24"/>
      <c r="L130" s="24"/>
      <c r="M130" s="24"/>
      <c r="N130" s="9">
        <f>SUM(N131:N137)</f>
        <v>106400</v>
      </c>
      <c r="O130" s="9">
        <f>SUM(O131:O137)</f>
        <v>60000</v>
      </c>
      <c r="P130" s="9">
        <f>SUM(P131:P137)</f>
        <v>60000</v>
      </c>
      <c r="Q130" s="9">
        <f>SUM(Q131:Q137)</f>
        <v>60000</v>
      </c>
      <c r="R130" s="67">
        <f>SUM(R131:R137)</f>
        <v>286400</v>
      </c>
      <c r="S130" s="154"/>
    </row>
    <row r="131" spans="1:19" ht="51" outlineLevel="2">
      <c r="A131" s="245" t="s">
        <v>182</v>
      </c>
      <c r="B131" s="73" t="s">
        <v>468</v>
      </c>
      <c r="C131" s="44" t="s">
        <v>717</v>
      </c>
      <c r="D131" s="41" t="s">
        <v>343</v>
      </c>
      <c r="E131" s="184" t="s">
        <v>447</v>
      </c>
      <c r="F131" s="166" t="s">
        <v>47</v>
      </c>
      <c r="G131" s="41" t="s">
        <v>1</v>
      </c>
      <c r="H131" s="41" t="s">
        <v>1</v>
      </c>
      <c r="I131" s="41"/>
      <c r="J131" s="41"/>
      <c r="K131" s="41"/>
      <c r="L131" s="41"/>
      <c r="M131" s="41"/>
      <c r="N131" s="42">
        <v>0</v>
      </c>
      <c r="O131" s="42">
        <v>0</v>
      </c>
      <c r="P131" s="42">
        <v>0</v>
      </c>
      <c r="Q131" s="42">
        <v>0</v>
      </c>
      <c r="R131" s="62">
        <v>0</v>
      </c>
      <c r="S131" s="149" t="s">
        <v>37</v>
      </c>
    </row>
    <row r="132" spans="1:19" ht="114.75" outlineLevel="2">
      <c r="A132" s="245" t="s">
        <v>183</v>
      </c>
      <c r="B132" s="73" t="s">
        <v>184</v>
      </c>
      <c r="C132" s="44" t="s">
        <v>718</v>
      </c>
      <c r="D132" s="41" t="s">
        <v>791</v>
      </c>
      <c r="E132" s="184" t="s">
        <v>449</v>
      </c>
      <c r="F132" s="159" t="s">
        <v>47</v>
      </c>
      <c r="G132" s="41" t="s">
        <v>1</v>
      </c>
      <c r="H132" s="41" t="s">
        <v>1</v>
      </c>
      <c r="I132" s="41" t="s">
        <v>1</v>
      </c>
      <c r="J132" s="41" t="s">
        <v>1</v>
      </c>
      <c r="K132" s="41"/>
      <c r="L132" s="41"/>
      <c r="M132" s="41"/>
      <c r="N132" s="65">
        <v>0</v>
      </c>
      <c r="O132" s="65">
        <v>0</v>
      </c>
      <c r="P132" s="65">
        <v>0</v>
      </c>
      <c r="Q132" s="65">
        <v>0</v>
      </c>
      <c r="R132" s="62">
        <v>0</v>
      </c>
      <c r="S132" s="155" t="s">
        <v>37</v>
      </c>
    </row>
    <row r="133" spans="1:19" ht="53.25" customHeight="1" outlineLevel="2">
      <c r="A133" s="245" t="s">
        <v>185</v>
      </c>
      <c r="B133" s="135" t="s">
        <v>186</v>
      </c>
      <c r="C133" s="135" t="s">
        <v>719</v>
      </c>
      <c r="D133" s="34" t="s">
        <v>147</v>
      </c>
      <c r="E133" s="189" t="s">
        <v>453</v>
      </c>
      <c r="F133" s="160"/>
      <c r="G133" s="26" t="s">
        <v>1</v>
      </c>
      <c r="H133" s="26" t="s">
        <v>1</v>
      </c>
      <c r="I133" s="26" t="s">
        <v>1</v>
      </c>
      <c r="J133" s="26" t="s">
        <v>1</v>
      </c>
      <c r="K133" s="26"/>
      <c r="L133" s="26"/>
      <c r="M133" s="26"/>
      <c r="N133" s="42">
        <v>76400</v>
      </c>
      <c r="O133" s="42">
        <v>60000</v>
      </c>
      <c r="P133" s="42">
        <v>60000</v>
      </c>
      <c r="Q133" s="42">
        <v>60000</v>
      </c>
      <c r="R133" s="62">
        <f>SUM(N133:Q133)</f>
        <v>256400</v>
      </c>
      <c r="S133" s="149" t="s">
        <v>37</v>
      </c>
    </row>
    <row r="134" spans="1:19" ht="48.75" customHeight="1" outlineLevel="2">
      <c r="A134" s="245" t="s">
        <v>187</v>
      </c>
      <c r="B134" s="135" t="s">
        <v>494</v>
      </c>
      <c r="C134" s="135" t="s">
        <v>720</v>
      </c>
      <c r="D134" s="54" t="s">
        <v>344</v>
      </c>
      <c r="E134" s="189" t="s">
        <v>453</v>
      </c>
      <c r="F134" s="160" t="s">
        <v>148</v>
      </c>
      <c r="G134" s="26" t="s">
        <v>1</v>
      </c>
      <c r="H134" s="26" t="s">
        <v>1</v>
      </c>
      <c r="I134" s="26"/>
      <c r="J134" s="26"/>
      <c r="K134" s="26"/>
      <c r="L134" s="26"/>
      <c r="M134" s="26"/>
      <c r="N134" s="42">
        <v>0</v>
      </c>
      <c r="O134" s="42">
        <v>0</v>
      </c>
      <c r="P134" s="42">
        <v>0</v>
      </c>
      <c r="Q134" s="42">
        <v>0</v>
      </c>
      <c r="R134" s="62">
        <v>0</v>
      </c>
      <c r="S134" s="149" t="s">
        <v>37</v>
      </c>
    </row>
    <row r="135" spans="1:19" ht="84.75" outlineLevel="2">
      <c r="A135" s="247" t="s">
        <v>188</v>
      </c>
      <c r="B135" s="135" t="s">
        <v>435</v>
      </c>
      <c r="C135" s="135" t="s">
        <v>721</v>
      </c>
      <c r="D135" s="34" t="s">
        <v>792</v>
      </c>
      <c r="E135" s="189" t="s">
        <v>453</v>
      </c>
      <c r="F135" s="226" t="s">
        <v>34</v>
      </c>
      <c r="G135" s="26" t="s">
        <v>1</v>
      </c>
      <c r="H135" s="26" t="s">
        <v>1</v>
      </c>
      <c r="I135" s="26"/>
      <c r="J135" s="26"/>
      <c r="K135" s="26"/>
      <c r="L135" s="26"/>
      <c r="M135" s="26"/>
      <c r="N135" s="42">
        <v>0</v>
      </c>
      <c r="O135" s="42">
        <v>0</v>
      </c>
      <c r="P135" s="42">
        <v>0</v>
      </c>
      <c r="Q135" s="42">
        <v>0</v>
      </c>
      <c r="R135" s="62">
        <v>0</v>
      </c>
      <c r="S135" s="149" t="s">
        <v>37</v>
      </c>
    </row>
    <row r="136" spans="1:19" ht="42" customHeight="1" outlineLevel="2">
      <c r="A136" s="247" t="s">
        <v>189</v>
      </c>
      <c r="B136" s="135" t="s">
        <v>512</v>
      </c>
      <c r="C136" s="135" t="s">
        <v>722</v>
      </c>
      <c r="D136" s="146" t="s">
        <v>190</v>
      </c>
      <c r="E136" s="188" t="s">
        <v>453</v>
      </c>
      <c r="F136" s="161"/>
      <c r="G136" s="26" t="s">
        <v>1</v>
      </c>
      <c r="H136" s="26"/>
      <c r="I136" s="26"/>
      <c r="J136" s="26"/>
      <c r="K136" s="26"/>
      <c r="L136" s="26"/>
      <c r="M136" s="26"/>
      <c r="N136" s="42">
        <v>30000</v>
      </c>
      <c r="O136" s="42">
        <v>0</v>
      </c>
      <c r="P136" s="42">
        <v>0</v>
      </c>
      <c r="Q136" s="42">
        <v>0</v>
      </c>
      <c r="R136" s="62">
        <f>SUM(N136:Q136)</f>
        <v>30000</v>
      </c>
      <c r="S136" s="149" t="s">
        <v>37</v>
      </c>
    </row>
    <row r="137" spans="1:19" ht="39.75" customHeight="1" outlineLevel="2">
      <c r="A137" s="245" t="s">
        <v>191</v>
      </c>
      <c r="B137" s="135" t="s">
        <v>567</v>
      </c>
      <c r="C137" s="135" t="s">
        <v>723</v>
      </c>
      <c r="D137" s="54" t="s">
        <v>341</v>
      </c>
      <c r="E137" s="188" t="s">
        <v>34</v>
      </c>
      <c r="F137" s="161" t="s">
        <v>31</v>
      </c>
      <c r="G137" s="26"/>
      <c r="H137" s="26" t="s">
        <v>1</v>
      </c>
      <c r="I137" s="26" t="s">
        <v>1</v>
      </c>
      <c r="J137" s="26"/>
      <c r="K137" s="26"/>
      <c r="L137" s="26"/>
      <c r="M137" s="26"/>
      <c r="N137" s="26">
        <v>0</v>
      </c>
      <c r="O137" s="26">
        <v>0</v>
      </c>
      <c r="P137" s="26">
        <v>0</v>
      </c>
      <c r="Q137" s="26">
        <v>0</v>
      </c>
      <c r="R137" s="116">
        <v>0</v>
      </c>
      <c r="S137" s="149" t="s">
        <v>807</v>
      </c>
    </row>
    <row r="138" spans="1:19" ht="24" outlineLevel="1">
      <c r="A138" s="233"/>
      <c r="B138" s="136" t="s">
        <v>27</v>
      </c>
      <c r="C138" s="25" t="s">
        <v>117</v>
      </c>
      <c r="D138" s="24"/>
      <c r="E138" s="178"/>
      <c r="F138" s="173"/>
      <c r="G138" s="24"/>
      <c r="H138" s="24"/>
      <c r="I138" s="24"/>
      <c r="J138" s="24"/>
      <c r="K138" s="24"/>
      <c r="L138" s="24"/>
      <c r="M138" s="24"/>
      <c r="N138" s="9">
        <f>SUM(N139:N145)</f>
        <v>55000</v>
      </c>
      <c r="O138" s="9">
        <f>SUM(O139:O145)</f>
        <v>60000</v>
      </c>
      <c r="P138" s="9">
        <f>SUM(P139:P145)</f>
        <v>50000</v>
      </c>
      <c r="Q138" s="9">
        <f>SUM(Q139:Q145)</f>
        <v>50000</v>
      </c>
      <c r="R138" s="67">
        <f>SUM(R139:R145)</f>
        <v>215000</v>
      </c>
      <c r="S138" s="154"/>
    </row>
    <row r="139" spans="1:19" ht="56.25" customHeight="1" outlineLevel="2">
      <c r="A139" s="245" t="s">
        <v>192</v>
      </c>
      <c r="B139" s="120" t="s">
        <v>515</v>
      </c>
      <c r="C139" s="44" t="s">
        <v>724</v>
      </c>
      <c r="D139" s="41" t="s">
        <v>342</v>
      </c>
      <c r="E139" s="184" t="s">
        <v>447</v>
      </c>
      <c r="F139" s="159" t="s">
        <v>34</v>
      </c>
      <c r="G139" s="41" t="s">
        <v>1</v>
      </c>
      <c r="H139" s="41" t="s">
        <v>1</v>
      </c>
      <c r="I139" s="41" t="s">
        <v>1</v>
      </c>
      <c r="J139" s="41" t="s">
        <v>1</v>
      </c>
      <c r="K139" s="41"/>
      <c r="L139" s="41"/>
      <c r="M139" s="41"/>
      <c r="N139" s="8">
        <v>0</v>
      </c>
      <c r="O139" s="8">
        <v>0</v>
      </c>
      <c r="P139" s="8">
        <v>0</v>
      </c>
      <c r="Q139" s="8">
        <v>0</v>
      </c>
      <c r="R139" s="62">
        <v>0</v>
      </c>
      <c r="S139" s="149" t="s">
        <v>37</v>
      </c>
    </row>
    <row r="140" spans="1:19" ht="76.5" outlineLevel="2">
      <c r="A140" s="247" t="s">
        <v>193</v>
      </c>
      <c r="B140" s="120" t="s">
        <v>352</v>
      </c>
      <c r="C140" s="44" t="s">
        <v>725</v>
      </c>
      <c r="D140" s="41" t="s">
        <v>131</v>
      </c>
      <c r="E140" s="184" t="s">
        <v>447</v>
      </c>
      <c r="F140" s="159" t="s">
        <v>47</v>
      </c>
      <c r="G140" s="41" t="s">
        <v>1</v>
      </c>
      <c r="H140" s="41" t="s">
        <v>1</v>
      </c>
      <c r="I140" s="41" t="s">
        <v>1</v>
      </c>
      <c r="J140" s="41" t="s">
        <v>1</v>
      </c>
      <c r="K140" s="41"/>
      <c r="L140" s="41"/>
      <c r="M140" s="41"/>
      <c r="N140" s="8">
        <v>0</v>
      </c>
      <c r="O140" s="8">
        <v>0</v>
      </c>
      <c r="P140" s="8">
        <v>0</v>
      </c>
      <c r="Q140" s="8">
        <v>0</v>
      </c>
      <c r="R140" s="62">
        <v>0</v>
      </c>
      <c r="S140" s="149" t="s">
        <v>37</v>
      </c>
    </row>
    <row r="141" spans="1:19" ht="76.5" outlineLevel="2">
      <c r="A141" s="245" t="s">
        <v>194</v>
      </c>
      <c r="B141" s="135" t="s">
        <v>353</v>
      </c>
      <c r="C141" s="135" t="s">
        <v>726</v>
      </c>
      <c r="D141" s="54" t="s">
        <v>343</v>
      </c>
      <c r="E141" s="189" t="s">
        <v>453</v>
      </c>
      <c r="F141" s="160" t="s">
        <v>34</v>
      </c>
      <c r="G141" s="26" t="s">
        <v>1</v>
      </c>
      <c r="H141" s="26" t="s">
        <v>1</v>
      </c>
      <c r="I141" s="26"/>
      <c r="J141" s="26"/>
      <c r="K141" s="26"/>
      <c r="L141" s="26"/>
      <c r="M141" s="26"/>
      <c r="N141" s="8">
        <v>0</v>
      </c>
      <c r="O141" s="8">
        <v>0</v>
      </c>
      <c r="P141" s="8">
        <v>0</v>
      </c>
      <c r="Q141" s="8">
        <v>0</v>
      </c>
      <c r="R141" s="62">
        <v>0</v>
      </c>
      <c r="S141" s="149" t="s">
        <v>37</v>
      </c>
    </row>
    <row r="142" spans="1:19" ht="102" outlineLevel="2">
      <c r="A142" s="247" t="s">
        <v>195</v>
      </c>
      <c r="B142" s="28" t="s">
        <v>196</v>
      </c>
      <c r="C142" s="135" t="s">
        <v>727</v>
      </c>
      <c r="D142" s="54" t="s">
        <v>70</v>
      </c>
      <c r="E142" s="188" t="s">
        <v>459</v>
      </c>
      <c r="F142" s="161" t="s">
        <v>438</v>
      </c>
      <c r="G142" s="26" t="s">
        <v>1</v>
      </c>
      <c r="H142" s="26" t="s">
        <v>1</v>
      </c>
      <c r="I142" s="26" t="s">
        <v>1</v>
      </c>
      <c r="J142" s="26" t="s">
        <v>1</v>
      </c>
      <c r="K142" s="26"/>
      <c r="L142" s="26"/>
      <c r="M142" s="26"/>
      <c r="N142" s="8">
        <v>0</v>
      </c>
      <c r="O142" s="8">
        <v>0</v>
      </c>
      <c r="P142" s="8">
        <v>0</v>
      </c>
      <c r="Q142" s="8">
        <v>0</v>
      </c>
      <c r="R142" s="62">
        <v>0</v>
      </c>
      <c r="S142" s="149" t="s">
        <v>831</v>
      </c>
    </row>
    <row r="143" spans="1:19" ht="53.25" customHeight="1" outlineLevel="2">
      <c r="A143" s="245" t="s">
        <v>197</v>
      </c>
      <c r="B143" s="135" t="s">
        <v>513</v>
      </c>
      <c r="C143" s="135" t="s">
        <v>728</v>
      </c>
      <c r="D143" s="54" t="s">
        <v>82</v>
      </c>
      <c r="E143" s="189" t="s">
        <v>453</v>
      </c>
      <c r="F143" s="160"/>
      <c r="G143" s="26" t="s">
        <v>1</v>
      </c>
      <c r="H143" s="26" t="s">
        <v>1</v>
      </c>
      <c r="I143" s="26" t="s">
        <v>1</v>
      </c>
      <c r="J143" s="26" t="s">
        <v>1</v>
      </c>
      <c r="K143" s="26"/>
      <c r="L143" s="26"/>
      <c r="M143" s="26"/>
      <c r="N143" s="60">
        <v>50000</v>
      </c>
      <c r="O143" s="60">
        <v>50000</v>
      </c>
      <c r="P143" s="60">
        <v>50000</v>
      </c>
      <c r="Q143" s="60">
        <v>50000</v>
      </c>
      <c r="R143" s="117">
        <v>200000</v>
      </c>
      <c r="S143" s="149" t="s">
        <v>37</v>
      </c>
    </row>
    <row r="144" spans="1:19" ht="43.5" customHeight="1" outlineLevel="2">
      <c r="A144" s="247" t="s">
        <v>198</v>
      </c>
      <c r="B144" s="135" t="s">
        <v>199</v>
      </c>
      <c r="C144" s="144" t="s">
        <v>729</v>
      </c>
      <c r="D144" s="34" t="s">
        <v>43</v>
      </c>
      <c r="E144" s="189" t="s">
        <v>453</v>
      </c>
      <c r="F144" s="160"/>
      <c r="G144" s="26" t="s">
        <v>1</v>
      </c>
      <c r="H144" s="26"/>
      <c r="I144" s="26"/>
      <c r="J144" s="26"/>
      <c r="K144" s="26"/>
      <c r="L144" s="26"/>
      <c r="M144" s="26"/>
      <c r="N144" s="60">
        <v>5000</v>
      </c>
      <c r="O144" s="54">
        <v>0</v>
      </c>
      <c r="P144" s="54">
        <v>0</v>
      </c>
      <c r="Q144" s="54">
        <v>0</v>
      </c>
      <c r="R144" s="117">
        <v>5000</v>
      </c>
      <c r="S144" s="149" t="s">
        <v>37</v>
      </c>
    </row>
    <row r="145" spans="1:19" ht="51" outlineLevel="2">
      <c r="A145" s="245" t="s">
        <v>200</v>
      </c>
      <c r="B145" s="137" t="s">
        <v>201</v>
      </c>
      <c r="C145" s="135" t="s">
        <v>730</v>
      </c>
      <c r="D145" s="34" t="s">
        <v>43</v>
      </c>
      <c r="E145" s="189" t="s">
        <v>453</v>
      </c>
      <c r="F145" s="160"/>
      <c r="G145" s="26"/>
      <c r="H145" s="26" t="s">
        <v>1</v>
      </c>
      <c r="I145" s="26"/>
      <c r="J145" s="26"/>
      <c r="K145" s="26"/>
      <c r="L145" s="26"/>
      <c r="M145" s="26"/>
      <c r="N145" s="54">
        <v>0</v>
      </c>
      <c r="O145" s="60">
        <v>10000</v>
      </c>
      <c r="P145" s="60">
        <v>0</v>
      </c>
      <c r="Q145" s="54">
        <v>0</v>
      </c>
      <c r="R145" s="117">
        <v>10000</v>
      </c>
      <c r="S145" s="149" t="s">
        <v>37</v>
      </c>
    </row>
    <row r="146" spans="1:19" ht="32.25" customHeight="1" outlineLevel="1">
      <c r="A146" s="233"/>
      <c r="B146" s="136" t="s">
        <v>28</v>
      </c>
      <c r="C146" s="25" t="s">
        <v>150</v>
      </c>
      <c r="D146" s="24"/>
      <c r="E146" s="178"/>
      <c r="F146" s="173"/>
      <c r="G146" s="24"/>
      <c r="H146" s="24"/>
      <c r="I146" s="24"/>
      <c r="J146" s="24"/>
      <c r="K146" s="24"/>
      <c r="L146" s="24"/>
      <c r="M146" s="24"/>
      <c r="N146" s="9">
        <f>SUM(N147:N150)</f>
        <v>0</v>
      </c>
      <c r="O146" s="9">
        <f>SUM(O147:O150)</f>
        <v>0</v>
      </c>
      <c r="P146" s="9">
        <f>SUM(P147:P150)</f>
        <v>0</v>
      </c>
      <c r="Q146" s="9">
        <f>SUM(Q147:Q150)</f>
        <v>0</v>
      </c>
      <c r="R146" s="67">
        <f>SUM(R147:R150)</f>
        <v>0</v>
      </c>
      <c r="S146" s="154"/>
    </row>
    <row r="147" spans="1:19" ht="76.5" customHeight="1" outlineLevel="2">
      <c r="A147" s="245" t="s">
        <v>202</v>
      </c>
      <c r="B147" s="73" t="s">
        <v>203</v>
      </c>
      <c r="C147" s="144" t="s">
        <v>731</v>
      </c>
      <c r="D147" s="41" t="s">
        <v>102</v>
      </c>
      <c r="E147" s="184" t="s">
        <v>447</v>
      </c>
      <c r="F147" s="159" t="s">
        <v>918</v>
      </c>
      <c r="G147" s="41" t="s">
        <v>1</v>
      </c>
      <c r="H147" s="41" t="s">
        <v>1</v>
      </c>
      <c r="I147" s="41"/>
      <c r="J147" s="41"/>
      <c r="K147" s="41"/>
      <c r="L147" s="41"/>
      <c r="M147" s="41"/>
      <c r="N147" s="8">
        <v>0</v>
      </c>
      <c r="O147" s="8">
        <v>0</v>
      </c>
      <c r="P147" s="8">
        <v>0</v>
      </c>
      <c r="Q147" s="8">
        <v>0</v>
      </c>
      <c r="R147" s="62">
        <v>0</v>
      </c>
      <c r="S147" s="149" t="s">
        <v>37</v>
      </c>
    </row>
    <row r="148" spans="1:19" ht="63.75" outlineLevel="2">
      <c r="A148" s="245" t="s">
        <v>204</v>
      </c>
      <c r="B148" s="28" t="s">
        <v>205</v>
      </c>
      <c r="C148" s="135" t="s">
        <v>732</v>
      </c>
      <c r="D148" s="34" t="s">
        <v>102</v>
      </c>
      <c r="E148" s="189" t="s">
        <v>454</v>
      </c>
      <c r="F148" s="227" t="s">
        <v>919</v>
      </c>
      <c r="G148" s="54" t="s">
        <v>1</v>
      </c>
      <c r="H148" s="54" t="s">
        <v>1</v>
      </c>
      <c r="I148" s="54" t="s">
        <v>1</v>
      </c>
      <c r="J148" s="54" t="s">
        <v>1</v>
      </c>
      <c r="K148" s="26"/>
      <c r="L148" s="26"/>
      <c r="M148" s="26"/>
      <c r="N148" s="8">
        <v>0</v>
      </c>
      <c r="O148" s="8">
        <v>0</v>
      </c>
      <c r="P148" s="8">
        <v>0</v>
      </c>
      <c r="Q148" s="8">
        <v>0</v>
      </c>
      <c r="R148" s="62">
        <v>0</v>
      </c>
      <c r="S148" s="149" t="s">
        <v>832</v>
      </c>
    </row>
    <row r="149" spans="1:19" ht="76.5" outlineLevel="2">
      <c r="A149" s="245" t="s">
        <v>206</v>
      </c>
      <c r="B149" s="120" t="s">
        <v>208</v>
      </c>
      <c r="C149" s="44" t="s">
        <v>733</v>
      </c>
      <c r="D149" s="41" t="s">
        <v>793</v>
      </c>
      <c r="E149" s="187" t="s">
        <v>455</v>
      </c>
      <c r="F149" s="159" t="s">
        <v>498</v>
      </c>
      <c r="G149" s="41" t="s">
        <v>1</v>
      </c>
      <c r="H149" s="41" t="s">
        <v>1</v>
      </c>
      <c r="I149" s="41"/>
      <c r="J149" s="41"/>
      <c r="K149" s="41"/>
      <c r="L149" s="41"/>
      <c r="M149" s="41"/>
      <c r="N149" s="8">
        <v>0</v>
      </c>
      <c r="O149" s="8">
        <v>0</v>
      </c>
      <c r="P149" s="8">
        <v>0</v>
      </c>
      <c r="Q149" s="8">
        <v>0</v>
      </c>
      <c r="R149" s="62">
        <v>0</v>
      </c>
      <c r="S149" s="149" t="s">
        <v>833</v>
      </c>
    </row>
    <row r="150" spans="1:19" ht="51" outlineLevel="2">
      <c r="A150" s="245" t="s">
        <v>207</v>
      </c>
      <c r="B150" s="28" t="s">
        <v>568</v>
      </c>
      <c r="C150" s="135" t="s">
        <v>734</v>
      </c>
      <c r="D150" s="34" t="s">
        <v>794</v>
      </c>
      <c r="E150" s="192" t="s">
        <v>454</v>
      </c>
      <c r="F150" s="160" t="s">
        <v>33</v>
      </c>
      <c r="G150" s="54" t="s">
        <v>1</v>
      </c>
      <c r="H150" s="54" t="s">
        <v>1</v>
      </c>
      <c r="I150" s="54"/>
      <c r="J150" s="54"/>
      <c r="K150" s="26"/>
      <c r="L150" s="26"/>
      <c r="M150" s="26"/>
      <c r="N150" s="8">
        <v>0</v>
      </c>
      <c r="O150" s="8">
        <v>0</v>
      </c>
      <c r="P150" s="8">
        <v>0</v>
      </c>
      <c r="Q150" s="8">
        <v>0</v>
      </c>
      <c r="R150" s="62">
        <v>0</v>
      </c>
      <c r="S150" s="149" t="s">
        <v>834</v>
      </c>
    </row>
    <row r="151" spans="1:19" ht="28.5" customHeight="1" outlineLevel="1">
      <c r="A151" s="233"/>
      <c r="B151" s="136" t="s">
        <v>29</v>
      </c>
      <c r="C151" s="25" t="s">
        <v>735</v>
      </c>
      <c r="D151" s="24"/>
      <c r="E151" s="178"/>
      <c r="F151" s="173"/>
      <c r="G151" s="24"/>
      <c r="H151" s="24"/>
      <c r="I151" s="24"/>
      <c r="J151" s="24"/>
      <c r="K151" s="24"/>
      <c r="L151" s="24"/>
      <c r="M151" s="24"/>
      <c r="N151" s="9">
        <f>SUM(N152:N158)</f>
        <v>0</v>
      </c>
      <c r="O151" s="9">
        <f>SUM(O152:O158)</f>
        <v>10000</v>
      </c>
      <c r="P151" s="9">
        <f>SUM(P152:P158)</f>
        <v>35000</v>
      </c>
      <c r="Q151" s="9">
        <f>SUM(Q152:Q158)</f>
        <v>20000</v>
      </c>
      <c r="R151" s="67">
        <f>SUM(R152:R158)</f>
        <v>65000</v>
      </c>
      <c r="S151" s="154"/>
    </row>
    <row r="152" spans="1:19" ht="72.75" outlineLevel="2">
      <c r="A152" s="245" t="s">
        <v>209</v>
      </c>
      <c r="B152" s="120" t="s">
        <v>350</v>
      </c>
      <c r="C152" s="140" t="s">
        <v>736</v>
      </c>
      <c r="D152" s="41" t="s">
        <v>478</v>
      </c>
      <c r="E152" s="184" t="s">
        <v>447</v>
      </c>
      <c r="F152" s="159"/>
      <c r="G152" s="41" t="s">
        <v>1</v>
      </c>
      <c r="H152" s="41"/>
      <c r="I152" s="41"/>
      <c r="J152" s="41"/>
      <c r="K152" s="41"/>
      <c r="L152" s="41"/>
      <c r="M152" s="41"/>
      <c r="N152" s="8">
        <v>0</v>
      </c>
      <c r="O152" s="8">
        <v>0</v>
      </c>
      <c r="P152" s="8">
        <v>0</v>
      </c>
      <c r="Q152" s="8">
        <v>0</v>
      </c>
      <c r="R152" s="62">
        <v>0</v>
      </c>
      <c r="S152" s="149" t="s">
        <v>37</v>
      </c>
    </row>
    <row r="153" spans="1:19" ht="46.5" customHeight="1" outlineLevel="2">
      <c r="A153" s="245" t="s">
        <v>210</v>
      </c>
      <c r="B153" s="28" t="s">
        <v>351</v>
      </c>
      <c r="C153" s="135" t="s">
        <v>737</v>
      </c>
      <c r="D153" s="34" t="s">
        <v>795</v>
      </c>
      <c r="E153" s="189" t="s">
        <v>453</v>
      </c>
      <c r="F153" s="160"/>
      <c r="G153" s="54" t="s">
        <v>1</v>
      </c>
      <c r="H153" s="54" t="s">
        <v>1</v>
      </c>
      <c r="I153" s="54" t="s">
        <v>1</v>
      </c>
      <c r="J153" s="54" t="s">
        <v>1</v>
      </c>
      <c r="K153" s="26"/>
      <c r="L153" s="26"/>
      <c r="M153" s="26"/>
      <c r="N153" s="8">
        <v>0</v>
      </c>
      <c r="O153" s="8">
        <v>0</v>
      </c>
      <c r="P153" s="8">
        <v>0</v>
      </c>
      <c r="Q153" s="8">
        <v>0</v>
      </c>
      <c r="R153" s="62">
        <v>0</v>
      </c>
      <c r="S153" s="149" t="s">
        <v>517</v>
      </c>
    </row>
    <row r="154" spans="1:19" ht="50.25" customHeight="1" outlineLevel="2">
      <c r="A154" s="245" t="s">
        <v>211</v>
      </c>
      <c r="B154" s="28" t="s">
        <v>571</v>
      </c>
      <c r="C154" s="28" t="s">
        <v>738</v>
      </c>
      <c r="D154" s="34" t="s">
        <v>796</v>
      </c>
      <c r="E154" s="189" t="s">
        <v>453</v>
      </c>
      <c r="F154" s="160"/>
      <c r="G154" s="54"/>
      <c r="H154" s="54" t="s">
        <v>1</v>
      </c>
      <c r="I154" s="54"/>
      <c r="J154" s="54"/>
      <c r="K154" s="26"/>
      <c r="L154" s="26"/>
      <c r="M154" s="26"/>
      <c r="N154" s="54">
        <v>0</v>
      </c>
      <c r="O154" s="60">
        <v>10000</v>
      </c>
      <c r="P154" s="60">
        <v>0</v>
      </c>
      <c r="Q154" s="54">
        <v>0</v>
      </c>
      <c r="R154" s="117">
        <v>10000</v>
      </c>
      <c r="S154" s="149" t="s">
        <v>37</v>
      </c>
    </row>
    <row r="155" spans="1:19" ht="54" customHeight="1" outlineLevel="2">
      <c r="A155" s="245" t="s">
        <v>212</v>
      </c>
      <c r="B155" s="28" t="s">
        <v>569</v>
      </c>
      <c r="C155" s="28" t="s">
        <v>739</v>
      </c>
      <c r="D155" s="34" t="s">
        <v>796</v>
      </c>
      <c r="E155" s="189" t="s">
        <v>453</v>
      </c>
      <c r="F155" s="160" t="s">
        <v>437</v>
      </c>
      <c r="G155" s="54"/>
      <c r="H155" s="54"/>
      <c r="I155" s="54" t="s">
        <v>1</v>
      </c>
      <c r="J155" s="54"/>
      <c r="K155" s="26"/>
      <c r="L155" s="26"/>
      <c r="M155" s="26"/>
      <c r="N155" s="54">
        <v>0</v>
      </c>
      <c r="O155" s="60">
        <v>0</v>
      </c>
      <c r="P155" s="60">
        <v>20000</v>
      </c>
      <c r="Q155" s="60">
        <v>0</v>
      </c>
      <c r="R155" s="117">
        <v>20000</v>
      </c>
      <c r="S155" s="149" t="s">
        <v>37</v>
      </c>
    </row>
    <row r="156" spans="1:19" ht="63.75" outlineLevel="2">
      <c r="A156" s="245" t="s">
        <v>213</v>
      </c>
      <c r="B156" s="28" t="s">
        <v>570</v>
      </c>
      <c r="C156" s="28" t="s">
        <v>740</v>
      </c>
      <c r="D156" s="34" t="s">
        <v>796</v>
      </c>
      <c r="E156" s="189" t="s">
        <v>453</v>
      </c>
      <c r="F156" s="160" t="s">
        <v>47</v>
      </c>
      <c r="G156" s="54"/>
      <c r="H156" s="54"/>
      <c r="I156" s="54"/>
      <c r="J156" s="54" t="s">
        <v>1</v>
      </c>
      <c r="K156" s="26"/>
      <c r="L156" s="26"/>
      <c r="M156" s="26"/>
      <c r="N156" s="54">
        <v>0</v>
      </c>
      <c r="O156" s="54">
        <v>0</v>
      </c>
      <c r="P156" s="54">
        <v>0</v>
      </c>
      <c r="Q156" s="60">
        <v>20000</v>
      </c>
      <c r="R156" s="117">
        <v>20000</v>
      </c>
      <c r="S156" s="149" t="s">
        <v>37</v>
      </c>
    </row>
    <row r="157" spans="1:19" ht="63.75" customHeight="1" outlineLevel="2">
      <c r="A157" s="245" t="s">
        <v>214</v>
      </c>
      <c r="B157" s="28" t="s">
        <v>572</v>
      </c>
      <c r="C157" s="135" t="s">
        <v>741</v>
      </c>
      <c r="D157" s="34" t="s">
        <v>73</v>
      </c>
      <c r="E157" s="189" t="s">
        <v>453</v>
      </c>
      <c r="F157" s="160"/>
      <c r="G157" s="54"/>
      <c r="H157" s="54" t="s">
        <v>1</v>
      </c>
      <c r="I157" s="54" t="s">
        <v>1</v>
      </c>
      <c r="J157" s="54"/>
      <c r="K157" s="26"/>
      <c r="L157" s="26"/>
      <c r="M157" s="26"/>
      <c r="N157" s="54">
        <v>0</v>
      </c>
      <c r="O157" s="54">
        <v>0</v>
      </c>
      <c r="P157" s="54">
        <v>0</v>
      </c>
      <c r="Q157" s="54">
        <v>0</v>
      </c>
      <c r="R157" s="118">
        <v>0</v>
      </c>
      <c r="S157" s="149" t="s">
        <v>37</v>
      </c>
    </row>
    <row r="158" spans="1:19" ht="38.25" outlineLevel="2">
      <c r="A158" s="245" t="s">
        <v>215</v>
      </c>
      <c r="B158" s="28" t="s">
        <v>441</v>
      </c>
      <c r="C158" s="135" t="s">
        <v>742</v>
      </c>
      <c r="D158" s="34" t="s">
        <v>43</v>
      </c>
      <c r="E158" s="189" t="s">
        <v>453</v>
      </c>
      <c r="F158" s="160"/>
      <c r="G158" s="54"/>
      <c r="H158" s="54"/>
      <c r="I158" s="54" t="s">
        <v>1</v>
      </c>
      <c r="J158" s="54"/>
      <c r="K158" s="26"/>
      <c r="L158" s="26"/>
      <c r="M158" s="26"/>
      <c r="N158" s="54">
        <v>0</v>
      </c>
      <c r="O158" s="54">
        <v>0</v>
      </c>
      <c r="P158" s="60">
        <v>15000</v>
      </c>
      <c r="Q158" s="54">
        <v>0</v>
      </c>
      <c r="R158" s="117">
        <v>15000</v>
      </c>
      <c r="S158" s="149" t="s">
        <v>37</v>
      </c>
    </row>
    <row r="159" spans="1:19" ht="28.5" customHeight="1" outlineLevel="1">
      <c r="A159" s="233"/>
      <c r="B159" s="136" t="s">
        <v>387</v>
      </c>
      <c r="C159" s="20"/>
      <c r="D159" s="24"/>
      <c r="E159" s="178"/>
      <c r="F159" s="173"/>
      <c r="G159" s="24"/>
      <c r="H159" s="24"/>
      <c r="I159" s="24"/>
      <c r="J159" s="24"/>
      <c r="K159" s="24"/>
      <c r="L159" s="24"/>
      <c r="M159" s="24"/>
      <c r="N159" s="9">
        <f>SUM(N160:N166)</f>
        <v>90000</v>
      </c>
      <c r="O159" s="9">
        <f>SUM(O160:O166)</f>
        <v>1170000</v>
      </c>
      <c r="P159" s="9">
        <f>SUM(P160:P166)</f>
        <v>90000</v>
      </c>
      <c r="Q159" s="9">
        <f>SUM(Q160:Q166)</f>
        <v>60000</v>
      </c>
      <c r="R159" s="67">
        <f>SUM(R160:R166)</f>
        <v>1410000</v>
      </c>
      <c r="S159" s="154"/>
    </row>
    <row r="160" spans="1:19" ht="51.75" outlineLevel="2">
      <c r="A160" s="245" t="s">
        <v>216</v>
      </c>
      <c r="B160" s="73" t="s">
        <v>573</v>
      </c>
      <c r="C160" s="44" t="s">
        <v>743</v>
      </c>
      <c r="D160" s="41" t="s">
        <v>65</v>
      </c>
      <c r="E160" s="184" t="s">
        <v>447</v>
      </c>
      <c r="F160" s="159"/>
      <c r="G160" s="41"/>
      <c r="H160" s="41" t="s">
        <v>1</v>
      </c>
      <c r="I160" s="41"/>
      <c r="J160" s="41"/>
      <c r="K160" s="41"/>
      <c r="L160" s="41"/>
      <c r="M160" s="41"/>
      <c r="N160" s="42">
        <v>0</v>
      </c>
      <c r="O160" s="42">
        <v>1050000</v>
      </c>
      <c r="P160" s="42">
        <v>0</v>
      </c>
      <c r="Q160" s="42">
        <v>0</v>
      </c>
      <c r="R160" s="61">
        <v>1050000</v>
      </c>
      <c r="S160" s="149" t="s">
        <v>835</v>
      </c>
    </row>
    <row r="161" spans="1:19" ht="102.75" outlineLevel="2">
      <c r="A161" s="245" t="s">
        <v>388</v>
      </c>
      <c r="B161" s="73" t="s">
        <v>574</v>
      </c>
      <c r="C161" s="44" t="s">
        <v>744</v>
      </c>
      <c r="D161" s="41" t="s">
        <v>106</v>
      </c>
      <c r="E161" s="184" t="s">
        <v>457</v>
      </c>
      <c r="F161" s="174" t="s">
        <v>55</v>
      </c>
      <c r="G161" s="41" t="s">
        <v>1</v>
      </c>
      <c r="H161" s="41"/>
      <c r="I161" s="41"/>
      <c r="J161" s="41"/>
      <c r="K161" s="41"/>
      <c r="L161" s="41"/>
      <c r="M161" s="41"/>
      <c r="N161" s="42">
        <v>0</v>
      </c>
      <c r="O161" s="42">
        <v>0</v>
      </c>
      <c r="P161" s="42">
        <v>0</v>
      </c>
      <c r="Q161" s="42">
        <v>0</v>
      </c>
      <c r="R161" s="12">
        <v>0</v>
      </c>
      <c r="S161" s="149" t="s">
        <v>836</v>
      </c>
    </row>
    <row r="162" spans="1:19" ht="90" outlineLevel="2">
      <c r="A162" s="245" t="s">
        <v>389</v>
      </c>
      <c r="B162" s="73" t="s">
        <v>575</v>
      </c>
      <c r="C162" s="44" t="s">
        <v>745</v>
      </c>
      <c r="D162" s="41" t="s">
        <v>107</v>
      </c>
      <c r="E162" s="184" t="s">
        <v>455</v>
      </c>
      <c r="F162" s="174" t="s">
        <v>34</v>
      </c>
      <c r="G162" s="41" t="s">
        <v>1</v>
      </c>
      <c r="H162" s="41"/>
      <c r="I162" s="41"/>
      <c r="J162" s="41"/>
      <c r="K162" s="41"/>
      <c r="L162" s="41"/>
      <c r="M162" s="41"/>
      <c r="N162" s="42">
        <v>0</v>
      </c>
      <c r="O162" s="42">
        <v>0</v>
      </c>
      <c r="P162" s="42">
        <v>0</v>
      </c>
      <c r="Q162" s="42">
        <v>0</v>
      </c>
      <c r="R162" s="12">
        <v>0</v>
      </c>
      <c r="S162" s="149" t="s">
        <v>837</v>
      </c>
    </row>
    <row r="163" spans="1:19" ht="77.25" outlineLevel="2">
      <c r="A163" s="245" t="s">
        <v>390</v>
      </c>
      <c r="B163" s="135" t="s">
        <v>576</v>
      </c>
      <c r="C163" s="135" t="s">
        <v>746</v>
      </c>
      <c r="D163" s="34" t="s">
        <v>109</v>
      </c>
      <c r="E163" s="251" t="s">
        <v>852</v>
      </c>
      <c r="F163" s="180" t="s">
        <v>38</v>
      </c>
      <c r="G163" s="54"/>
      <c r="H163" s="54" t="s">
        <v>1</v>
      </c>
      <c r="I163" s="54"/>
      <c r="J163" s="54"/>
      <c r="K163" s="54"/>
      <c r="L163" s="26"/>
      <c r="M163" s="26"/>
      <c r="N163" s="42">
        <v>0</v>
      </c>
      <c r="O163" s="42">
        <v>0</v>
      </c>
      <c r="P163" s="42">
        <v>0</v>
      </c>
      <c r="Q163" s="42">
        <v>0</v>
      </c>
      <c r="R163" s="12">
        <v>0</v>
      </c>
      <c r="S163" s="149" t="s">
        <v>838</v>
      </c>
    </row>
    <row r="164" spans="1:19" ht="36.75" outlineLevel="2">
      <c r="A164" s="245" t="s">
        <v>217</v>
      </c>
      <c r="B164" s="135" t="s">
        <v>577</v>
      </c>
      <c r="C164" s="135" t="s">
        <v>747</v>
      </c>
      <c r="D164" s="34" t="s">
        <v>348</v>
      </c>
      <c r="E164" s="189" t="s">
        <v>453</v>
      </c>
      <c r="F164" s="181"/>
      <c r="G164" s="54" t="s">
        <v>1</v>
      </c>
      <c r="H164" s="54" t="s">
        <v>1</v>
      </c>
      <c r="I164" s="54"/>
      <c r="J164" s="54"/>
      <c r="K164" s="26"/>
      <c r="L164" s="26"/>
      <c r="M164" s="26"/>
      <c r="N164" s="60">
        <v>40000</v>
      </c>
      <c r="O164" s="60">
        <v>30000</v>
      </c>
      <c r="P164" s="60">
        <v>0</v>
      </c>
      <c r="Q164" s="54">
        <v>0</v>
      </c>
      <c r="R164" s="117">
        <v>70000</v>
      </c>
      <c r="S164" s="149" t="s">
        <v>37</v>
      </c>
    </row>
    <row r="165" spans="1:19" ht="48.75" outlineLevel="2">
      <c r="A165" s="245" t="s">
        <v>218</v>
      </c>
      <c r="B165" s="135" t="s">
        <v>349</v>
      </c>
      <c r="C165" s="135" t="s">
        <v>748</v>
      </c>
      <c r="D165" s="34" t="s">
        <v>797</v>
      </c>
      <c r="E165" s="189" t="s">
        <v>453</v>
      </c>
      <c r="F165" s="181"/>
      <c r="G165" s="54" t="s">
        <v>1</v>
      </c>
      <c r="H165" s="54" t="s">
        <v>1</v>
      </c>
      <c r="I165" s="54" t="s">
        <v>1</v>
      </c>
      <c r="J165" s="54"/>
      <c r="K165" s="26"/>
      <c r="L165" s="26"/>
      <c r="M165" s="26"/>
      <c r="N165" s="60">
        <v>50000</v>
      </c>
      <c r="O165" s="60">
        <v>30000</v>
      </c>
      <c r="P165" s="60">
        <v>30000</v>
      </c>
      <c r="Q165" s="54">
        <v>0</v>
      </c>
      <c r="R165" s="117">
        <f>SUM(N165:Q165)</f>
        <v>110000</v>
      </c>
      <c r="S165" s="149" t="s">
        <v>37</v>
      </c>
    </row>
    <row r="166" spans="1:19" ht="51" customHeight="1" outlineLevel="2">
      <c r="A166" s="245" t="s">
        <v>219</v>
      </c>
      <c r="B166" s="135" t="s">
        <v>516</v>
      </c>
      <c r="C166" s="135" t="s">
        <v>749</v>
      </c>
      <c r="D166" s="34" t="s">
        <v>110</v>
      </c>
      <c r="E166" s="193" t="s">
        <v>456</v>
      </c>
      <c r="F166" s="181"/>
      <c r="G166" s="54"/>
      <c r="H166" s="54" t="s">
        <v>1</v>
      </c>
      <c r="I166" s="54" t="s">
        <v>1</v>
      </c>
      <c r="J166" s="54" t="s">
        <v>1</v>
      </c>
      <c r="K166" s="26"/>
      <c r="L166" s="26"/>
      <c r="M166" s="26"/>
      <c r="N166" s="54">
        <v>0</v>
      </c>
      <c r="O166" s="60">
        <v>60000</v>
      </c>
      <c r="P166" s="60">
        <v>60000</v>
      </c>
      <c r="Q166" s="60">
        <v>60000</v>
      </c>
      <c r="R166" s="117">
        <f>SUM(O166:Q166)</f>
        <v>180000</v>
      </c>
      <c r="S166" s="149" t="s">
        <v>839</v>
      </c>
    </row>
    <row r="167" spans="1:19" ht="24">
      <c r="A167" s="250"/>
      <c r="B167" s="138" t="s">
        <v>578</v>
      </c>
      <c r="C167" s="141" t="s">
        <v>111</v>
      </c>
      <c r="D167" s="17"/>
      <c r="E167" s="182"/>
      <c r="F167" s="182"/>
      <c r="G167" s="17"/>
      <c r="H167" s="17"/>
      <c r="I167" s="17"/>
      <c r="J167" s="17"/>
      <c r="K167" s="17"/>
      <c r="L167" s="17"/>
      <c r="M167" s="17"/>
      <c r="N167" s="19">
        <f>N168+N173+N178</f>
        <v>10000</v>
      </c>
      <c r="O167" s="19">
        <f>O168+O173+O178</f>
        <v>20000</v>
      </c>
      <c r="P167" s="19">
        <f>P168+P173+P178</f>
        <v>30000</v>
      </c>
      <c r="Q167" s="19">
        <f>Q168+Q173+Q178</f>
        <v>30000</v>
      </c>
      <c r="R167" s="111">
        <f>R168+R173+R178</f>
        <v>90000</v>
      </c>
      <c r="S167" s="153"/>
    </row>
    <row r="168" spans="1:19" ht="24" outlineLevel="1">
      <c r="A168" s="233"/>
      <c r="B168" s="136" t="s">
        <v>134</v>
      </c>
      <c r="C168" s="25" t="s">
        <v>112</v>
      </c>
      <c r="D168" s="24"/>
      <c r="E168" s="178"/>
      <c r="F168" s="178"/>
      <c r="G168" s="24"/>
      <c r="H168" s="24"/>
      <c r="I168" s="24"/>
      <c r="J168" s="24"/>
      <c r="K168" s="24"/>
      <c r="L168" s="24"/>
      <c r="M168" s="24"/>
      <c r="N168" s="9">
        <f>SUM(N169:N172)</f>
        <v>0</v>
      </c>
      <c r="O168" s="9">
        <f>SUM(O169:O172)</f>
        <v>0</v>
      </c>
      <c r="P168" s="9">
        <f>SUM(P169:P172)</f>
        <v>30000</v>
      </c>
      <c r="Q168" s="9">
        <f>SUM(Q169:Q172)</f>
        <v>30000</v>
      </c>
      <c r="R168" s="67">
        <f>SUM(R169:R172)</f>
        <v>60000</v>
      </c>
      <c r="S168" s="154"/>
    </row>
    <row r="169" spans="1:19" ht="39.75" customHeight="1" outlineLevel="2">
      <c r="A169" s="234" t="s">
        <v>489</v>
      </c>
      <c r="B169" s="120" t="s">
        <v>579</v>
      </c>
      <c r="C169" s="28" t="s">
        <v>750</v>
      </c>
      <c r="D169" s="41" t="s">
        <v>798</v>
      </c>
      <c r="E169" s="184" t="s">
        <v>447</v>
      </c>
      <c r="F169" s="174"/>
      <c r="G169" s="41"/>
      <c r="H169" s="41" t="s">
        <v>1</v>
      </c>
      <c r="I169" s="41"/>
      <c r="J169" s="41"/>
      <c r="K169" s="41"/>
      <c r="L169" s="41"/>
      <c r="M169" s="41"/>
      <c r="N169" s="42">
        <v>0</v>
      </c>
      <c r="O169" s="42">
        <v>0</v>
      </c>
      <c r="P169" s="42">
        <v>0</v>
      </c>
      <c r="Q169" s="42">
        <v>0</v>
      </c>
      <c r="R169" s="12">
        <v>0</v>
      </c>
      <c r="S169" s="149" t="s">
        <v>37</v>
      </c>
    </row>
    <row r="170" spans="1:19" ht="39.75" customHeight="1" outlineLevel="2">
      <c r="A170" s="234" t="s">
        <v>490</v>
      </c>
      <c r="B170" s="120" t="s">
        <v>752</v>
      </c>
      <c r="C170" s="28" t="s">
        <v>751</v>
      </c>
      <c r="D170" s="41" t="s">
        <v>798</v>
      </c>
      <c r="E170" s="184" t="s">
        <v>491</v>
      </c>
      <c r="F170" s="174"/>
      <c r="G170" s="41"/>
      <c r="H170" s="41"/>
      <c r="I170" s="41" t="s">
        <v>1</v>
      </c>
      <c r="J170" s="41"/>
      <c r="K170" s="41"/>
      <c r="L170" s="41"/>
      <c r="M170" s="41"/>
      <c r="N170" s="3">
        <v>0</v>
      </c>
      <c r="O170" s="42">
        <v>0</v>
      </c>
      <c r="P170" s="42">
        <v>0</v>
      </c>
      <c r="Q170" s="42">
        <v>0</v>
      </c>
      <c r="R170" s="12">
        <v>0</v>
      </c>
      <c r="S170" s="149" t="s">
        <v>37</v>
      </c>
    </row>
    <row r="171" spans="1:19" ht="38.25" outlineLevel="2">
      <c r="A171" s="234" t="s">
        <v>295</v>
      </c>
      <c r="B171" s="28" t="s">
        <v>580</v>
      </c>
      <c r="C171" s="135" t="s">
        <v>753</v>
      </c>
      <c r="D171" s="54" t="s">
        <v>40</v>
      </c>
      <c r="E171" s="189" t="s">
        <v>453</v>
      </c>
      <c r="F171" s="181"/>
      <c r="G171" s="26" t="s">
        <v>1</v>
      </c>
      <c r="H171" s="26" t="s">
        <v>1</v>
      </c>
      <c r="I171" s="26" t="s">
        <v>1</v>
      </c>
      <c r="J171" s="26" t="s">
        <v>1</v>
      </c>
      <c r="K171" s="26"/>
      <c r="L171" s="26"/>
      <c r="M171" s="26"/>
      <c r="N171" s="42">
        <v>0</v>
      </c>
      <c r="O171" s="42">
        <v>0</v>
      </c>
      <c r="P171" s="42">
        <v>0</v>
      </c>
      <c r="Q171" s="42">
        <v>0</v>
      </c>
      <c r="R171" s="12">
        <v>0</v>
      </c>
      <c r="S171" s="149" t="s">
        <v>37</v>
      </c>
    </row>
    <row r="172" spans="1:19" ht="76.5" outlineLevel="2">
      <c r="A172" s="216" t="s">
        <v>296</v>
      </c>
      <c r="B172" s="135" t="s">
        <v>755</v>
      </c>
      <c r="C172" s="69" t="s">
        <v>754</v>
      </c>
      <c r="D172" s="34" t="s">
        <v>440</v>
      </c>
      <c r="E172" s="189" t="s">
        <v>453</v>
      </c>
      <c r="F172" s="183"/>
      <c r="G172" s="26"/>
      <c r="H172" s="26"/>
      <c r="I172" s="26" t="s">
        <v>1</v>
      </c>
      <c r="J172" s="26" t="s">
        <v>1</v>
      </c>
      <c r="K172" s="26"/>
      <c r="L172" s="26"/>
      <c r="M172" s="26"/>
      <c r="N172" s="42"/>
      <c r="O172" s="42"/>
      <c r="P172" s="42">
        <v>30000</v>
      </c>
      <c r="Q172" s="42">
        <v>30000</v>
      </c>
      <c r="R172" s="12">
        <f>SUM(N172:Q172)</f>
        <v>60000</v>
      </c>
      <c r="S172" s="149" t="s">
        <v>442</v>
      </c>
    </row>
    <row r="173" spans="1:19" ht="22.5" customHeight="1" outlineLevel="1">
      <c r="A173" s="235"/>
      <c r="B173" s="136" t="s">
        <v>135</v>
      </c>
      <c r="C173" s="25" t="s">
        <v>118</v>
      </c>
      <c r="D173" s="24"/>
      <c r="E173" s="178"/>
      <c r="F173" s="178"/>
      <c r="G173" s="24"/>
      <c r="H173" s="24"/>
      <c r="I173" s="24"/>
      <c r="J173" s="24"/>
      <c r="K173" s="24"/>
      <c r="L173" s="24"/>
      <c r="M173" s="24"/>
      <c r="N173" s="9">
        <f>SUM(N174:N177)</f>
        <v>0</v>
      </c>
      <c r="O173" s="9">
        <f>SUM(O174:O177)</f>
        <v>10000</v>
      </c>
      <c r="P173" s="9">
        <f>SUM(P174:P177)</f>
        <v>0</v>
      </c>
      <c r="Q173" s="9">
        <f>SUM(Q174:Q177)</f>
        <v>0</v>
      </c>
      <c r="R173" s="67">
        <f>SUM(R174:R177)</f>
        <v>10000</v>
      </c>
      <c r="S173" s="154"/>
    </row>
    <row r="174" spans="1:19" ht="41.25" customHeight="1" outlineLevel="2">
      <c r="A174" s="219" t="s">
        <v>297</v>
      </c>
      <c r="B174" s="120" t="s">
        <v>483</v>
      </c>
      <c r="C174" s="120" t="s">
        <v>756</v>
      </c>
      <c r="D174" s="78" t="s">
        <v>484</v>
      </c>
      <c r="E174" s="185" t="s">
        <v>464</v>
      </c>
      <c r="F174" s="217"/>
      <c r="G174" s="78" t="s">
        <v>1</v>
      </c>
      <c r="H174" s="78" t="s">
        <v>1</v>
      </c>
      <c r="I174" s="78" t="s">
        <v>1</v>
      </c>
      <c r="J174" s="78" t="s">
        <v>1</v>
      </c>
      <c r="K174" s="78"/>
      <c r="L174" s="78"/>
      <c r="M174" s="78"/>
      <c r="N174" s="65">
        <v>0</v>
      </c>
      <c r="O174" s="65">
        <v>0</v>
      </c>
      <c r="P174" s="65">
        <v>0</v>
      </c>
      <c r="Q174" s="65">
        <v>0</v>
      </c>
      <c r="R174" s="218">
        <f>SUM(N174:Q174)</f>
        <v>0</v>
      </c>
      <c r="S174" s="149" t="s">
        <v>37</v>
      </c>
    </row>
    <row r="175" spans="1:19" ht="26.25" outlineLevel="2">
      <c r="A175" s="234" t="s">
        <v>298</v>
      </c>
      <c r="B175" s="120" t="s">
        <v>300</v>
      </c>
      <c r="C175" s="44" t="s">
        <v>757</v>
      </c>
      <c r="D175" s="41" t="s">
        <v>327</v>
      </c>
      <c r="E175" s="184" t="s">
        <v>447</v>
      </c>
      <c r="F175" s="174" t="s">
        <v>39</v>
      </c>
      <c r="G175" s="41" t="s">
        <v>1</v>
      </c>
      <c r="H175" s="41" t="s">
        <v>1</v>
      </c>
      <c r="I175" s="41" t="s">
        <v>1</v>
      </c>
      <c r="J175" s="41" t="s">
        <v>1</v>
      </c>
      <c r="K175" s="41"/>
      <c r="L175" s="41"/>
      <c r="M175" s="41"/>
      <c r="N175" s="42">
        <v>0</v>
      </c>
      <c r="O175" s="42">
        <v>0</v>
      </c>
      <c r="P175" s="42">
        <v>0</v>
      </c>
      <c r="Q175" s="42">
        <v>0</v>
      </c>
      <c r="R175" s="12">
        <v>0</v>
      </c>
      <c r="S175" s="149" t="s">
        <v>37</v>
      </c>
    </row>
    <row r="176" spans="1:19" ht="76.5" outlineLevel="2">
      <c r="A176" s="70" t="s">
        <v>394</v>
      </c>
      <c r="B176" s="28" t="s">
        <v>301</v>
      </c>
      <c r="C176" s="135" t="s">
        <v>758</v>
      </c>
      <c r="D176" s="34" t="s">
        <v>43</v>
      </c>
      <c r="E176" s="194" t="s">
        <v>453</v>
      </c>
      <c r="F176" s="180" t="s">
        <v>96</v>
      </c>
      <c r="G176" s="26" t="s">
        <v>1</v>
      </c>
      <c r="H176" s="26" t="s">
        <v>1</v>
      </c>
      <c r="I176" s="26"/>
      <c r="J176" s="26"/>
      <c r="K176" s="26"/>
      <c r="L176" s="26"/>
      <c r="M176" s="26"/>
      <c r="N176" s="65">
        <v>0</v>
      </c>
      <c r="O176" s="65">
        <v>10000</v>
      </c>
      <c r="P176" s="60">
        <v>0</v>
      </c>
      <c r="Q176" s="54">
        <v>0</v>
      </c>
      <c r="R176" s="117">
        <v>10000</v>
      </c>
      <c r="S176" s="149" t="s">
        <v>37</v>
      </c>
    </row>
    <row r="177" spans="1:19" s="214" customFormat="1" ht="38.25" outlineLevel="2">
      <c r="A177" s="259" t="s">
        <v>299</v>
      </c>
      <c r="B177" s="260" t="s">
        <v>890</v>
      </c>
      <c r="C177" s="260" t="s">
        <v>889</v>
      </c>
      <c r="D177" s="261" t="s">
        <v>891</v>
      </c>
      <c r="E177" s="262" t="s">
        <v>853</v>
      </c>
      <c r="F177" s="263" t="s">
        <v>31</v>
      </c>
      <c r="G177" s="264"/>
      <c r="H177" s="264"/>
      <c r="I177" s="264" t="s">
        <v>1</v>
      </c>
      <c r="J177" s="264" t="s">
        <v>1</v>
      </c>
      <c r="K177" s="264"/>
      <c r="L177" s="265"/>
      <c r="M177" s="265"/>
      <c r="N177" s="255">
        <v>0</v>
      </c>
      <c r="O177" s="255">
        <v>0</v>
      </c>
      <c r="P177" s="255">
        <v>0</v>
      </c>
      <c r="Q177" s="255">
        <v>0</v>
      </c>
      <c r="R177" s="266">
        <v>0</v>
      </c>
      <c r="S177" s="258" t="s">
        <v>37</v>
      </c>
    </row>
    <row r="178" spans="1:19" ht="24" customHeight="1" outlineLevel="1">
      <c r="A178" s="235"/>
      <c r="B178" s="124" t="s">
        <v>136</v>
      </c>
      <c r="C178" s="25" t="s">
        <v>119</v>
      </c>
      <c r="D178" s="24"/>
      <c r="E178" s="178"/>
      <c r="F178" s="178"/>
      <c r="G178" s="24"/>
      <c r="H178" s="24"/>
      <c r="I178" s="24"/>
      <c r="J178" s="24"/>
      <c r="K178" s="24"/>
      <c r="L178" s="24"/>
      <c r="M178" s="24"/>
      <c r="N178" s="9">
        <f>SUM(N179:N189)</f>
        <v>10000</v>
      </c>
      <c r="O178" s="9">
        <f>SUM(O179:O189)</f>
        <v>10000</v>
      </c>
      <c r="P178" s="9">
        <f>SUM(P179:P189)</f>
        <v>0</v>
      </c>
      <c r="Q178" s="9">
        <f>SUM(Q179:Q189)</f>
        <v>0</v>
      </c>
      <c r="R178" s="67">
        <f>SUM(R179:R189)</f>
        <v>20000</v>
      </c>
      <c r="S178" s="154"/>
    </row>
    <row r="179" spans="1:19" ht="52.5" customHeight="1" outlineLevel="2">
      <c r="A179" s="234" t="s">
        <v>302</v>
      </c>
      <c r="B179" s="119" t="s">
        <v>581</v>
      </c>
      <c r="C179" s="43" t="s">
        <v>760</v>
      </c>
      <c r="D179" s="41" t="s">
        <v>790</v>
      </c>
      <c r="E179" s="184" t="s">
        <v>447</v>
      </c>
      <c r="F179" s="174" t="s">
        <v>68</v>
      </c>
      <c r="G179" s="41" t="s">
        <v>1</v>
      </c>
      <c r="H179" s="41"/>
      <c r="I179" s="41"/>
      <c r="J179" s="41"/>
      <c r="K179" s="41"/>
      <c r="L179" s="41"/>
      <c r="M179" s="41"/>
      <c r="N179" s="42">
        <v>10000</v>
      </c>
      <c r="O179" s="42">
        <v>0</v>
      </c>
      <c r="P179" s="42">
        <v>0</v>
      </c>
      <c r="Q179" s="42">
        <v>0</v>
      </c>
      <c r="R179" s="12">
        <v>10000</v>
      </c>
      <c r="S179" s="149" t="s">
        <v>37</v>
      </c>
    </row>
    <row r="180" spans="1:19" ht="63.75" outlineLevel="2">
      <c r="A180" s="70" t="s">
        <v>303</v>
      </c>
      <c r="B180" s="120" t="s">
        <v>582</v>
      </c>
      <c r="C180" s="44" t="s">
        <v>759</v>
      </c>
      <c r="D180" s="41" t="s">
        <v>790</v>
      </c>
      <c r="E180" s="184" t="s">
        <v>447</v>
      </c>
      <c r="F180" s="174" t="s">
        <v>68</v>
      </c>
      <c r="G180" s="41"/>
      <c r="H180" s="41" t="s">
        <v>1</v>
      </c>
      <c r="I180" s="41"/>
      <c r="J180" s="41"/>
      <c r="K180" s="41"/>
      <c r="L180" s="41"/>
      <c r="M180" s="41"/>
      <c r="N180" s="42">
        <v>0</v>
      </c>
      <c r="O180" s="42">
        <v>10000</v>
      </c>
      <c r="P180" s="42">
        <v>0</v>
      </c>
      <c r="Q180" s="42">
        <v>0</v>
      </c>
      <c r="R180" s="12">
        <v>10000</v>
      </c>
      <c r="S180" s="149" t="s">
        <v>37</v>
      </c>
    </row>
    <row r="181" spans="1:19" s="214" customFormat="1" ht="87.75" customHeight="1" outlineLevel="2">
      <c r="A181" s="234" t="s">
        <v>304</v>
      </c>
      <c r="B181" s="121" t="s">
        <v>898</v>
      </c>
      <c r="C181" s="267" t="s">
        <v>899</v>
      </c>
      <c r="D181" s="39" t="s">
        <v>790</v>
      </c>
      <c r="E181" s="268" t="s">
        <v>464</v>
      </c>
      <c r="F181" s="269" t="s">
        <v>857</v>
      </c>
      <c r="G181" s="39"/>
      <c r="H181" s="39"/>
      <c r="I181" s="39" t="s">
        <v>1</v>
      </c>
      <c r="J181" s="39" t="s">
        <v>1</v>
      </c>
      <c r="K181" s="39"/>
      <c r="L181" s="39"/>
      <c r="M181" s="39"/>
      <c r="N181" s="255">
        <v>0</v>
      </c>
      <c r="O181" s="255">
        <v>0</v>
      </c>
      <c r="P181" s="255">
        <v>0</v>
      </c>
      <c r="Q181" s="255">
        <v>0</v>
      </c>
      <c r="R181" s="266">
        <v>0</v>
      </c>
      <c r="S181" s="258" t="s">
        <v>37</v>
      </c>
    </row>
    <row r="182" spans="1:19" ht="96.75" customHeight="1" outlineLevel="2">
      <c r="A182" s="70" t="s">
        <v>469</v>
      </c>
      <c r="B182" s="28" t="s">
        <v>583</v>
      </c>
      <c r="C182" s="135" t="s">
        <v>761</v>
      </c>
      <c r="D182" s="34" t="s">
        <v>799</v>
      </c>
      <c r="E182" s="189" t="s">
        <v>453</v>
      </c>
      <c r="F182" s="181" t="s">
        <v>39</v>
      </c>
      <c r="G182" s="26" t="s">
        <v>1</v>
      </c>
      <c r="H182" s="26" t="s">
        <v>1</v>
      </c>
      <c r="I182" s="26" t="s">
        <v>1</v>
      </c>
      <c r="J182" s="26" t="s">
        <v>1</v>
      </c>
      <c r="K182" s="26"/>
      <c r="L182" s="26"/>
      <c r="M182" s="26"/>
      <c r="N182" s="54">
        <v>0</v>
      </c>
      <c r="O182" s="54">
        <v>0</v>
      </c>
      <c r="P182" s="54">
        <v>0</v>
      </c>
      <c r="Q182" s="54">
        <v>0</v>
      </c>
      <c r="R182" s="118">
        <v>0</v>
      </c>
      <c r="S182" s="149" t="s">
        <v>37</v>
      </c>
    </row>
    <row r="183" spans="1:19" ht="51" customHeight="1" outlineLevel="2">
      <c r="A183" s="70" t="s">
        <v>305</v>
      </c>
      <c r="B183" s="120" t="s">
        <v>584</v>
      </c>
      <c r="C183" s="44" t="s">
        <v>762</v>
      </c>
      <c r="D183" s="41" t="s">
        <v>326</v>
      </c>
      <c r="E183" s="184" t="s">
        <v>447</v>
      </c>
      <c r="F183" s="174" t="s">
        <v>328</v>
      </c>
      <c r="G183" s="41"/>
      <c r="H183" s="41" t="s">
        <v>1</v>
      </c>
      <c r="I183" s="41" t="s">
        <v>1</v>
      </c>
      <c r="J183" s="41" t="s">
        <v>1</v>
      </c>
      <c r="K183" s="41"/>
      <c r="L183" s="41"/>
      <c r="M183" s="41"/>
      <c r="N183" s="54">
        <v>0</v>
      </c>
      <c r="O183" s="54">
        <v>0</v>
      </c>
      <c r="P183" s="54">
        <v>0</v>
      </c>
      <c r="Q183" s="54">
        <v>0</v>
      </c>
      <c r="R183" s="118">
        <v>0</v>
      </c>
      <c r="S183" s="149" t="s">
        <v>37</v>
      </c>
    </row>
    <row r="184" spans="1:19" ht="51" outlineLevel="2">
      <c r="A184" s="234" t="s">
        <v>306</v>
      </c>
      <c r="B184" s="120" t="s">
        <v>466</v>
      </c>
      <c r="C184" s="44" t="s">
        <v>763</v>
      </c>
      <c r="D184" s="41" t="s">
        <v>800</v>
      </c>
      <c r="E184" s="185" t="s">
        <v>931</v>
      </c>
      <c r="F184" s="174" t="s">
        <v>31</v>
      </c>
      <c r="G184" s="41" t="s">
        <v>1</v>
      </c>
      <c r="H184" s="41" t="s">
        <v>1</v>
      </c>
      <c r="I184" s="41" t="s">
        <v>1</v>
      </c>
      <c r="J184" s="41" t="s">
        <v>1</v>
      </c>
      <c r="K184" s="41"/>
      <c r="L184" s="41"/>
      <c r="M184" s="41"/>
      <c r="N184" s="54">
        <v>0</v>
      </c>
      <c r="O184" s="54">
        <v>0</v>
      </c>
      <c r="P184" s="54">
        <v>0</v>
      </c>
      <c r="Q184" s="54">
        <v>0</v>
      </c>
      <c r="R184" s="118">
        <v>0</v>
      </c>
      <c r="S184" s="149" t="s">
        <v>37</v>
      </c>
    </row>
    <row r="185" spans="1:19" ht="89.25" outlineLevel="2">
      <c r="A185" s="70" t="s">
        <v>307</v>
      </c>
      <c r="B185" s="120" t="s">
        <v>585</v>
      </c>
      <c r="C185" s="44" t="s">
        <v>764</v>
      </c>
      <c r="D185" s="41" t="s">
        <v>114</v>
      </c>
      <c r="E185" s="197" t="s">
        <v>476</v>
      </c>
      <c r="F185" s="174"/>
      <c r="G185" s="41" t="s">
        <v>1</v>
      </c>
      <c r="H185" s="41" t="s">
        <v>1</v>
      </c>
      <c r="I185" s="41" t="s">
        <v>1</v>
      </c>
      <c r="J185" s="41" t="s">
        <v>1</v>
      </c>
      <c r="K185" s="41"/>
      <c r="L185" s="41"/>
      <c r="M185" s="41"/>
      <c r="N185" s="8">
        <v>0</v>
      </c>
      <c r="O185" s="8">
        <v>0</v>
      </c>
      <c r="P185" s="8">
        <v>0</v>
      </c>
      <c r="Q185" s="8">
        <v>0</v>
      </c>
      <c r="R185" s="62">
        <v>0</v>
      </c>
      <c r="S185" s="149" t="s">
        <v>840</v>
      </c>
    </row>
    <row r="186" spans="1:19" ht="51" outlineLevel="2">
      <c r="A186" s="70" t="s">
        <v>308</v>
      </c>
      <c r="B186" s="120" t="s">
        <v>586</v>
      </c>
      <c r="C186" s="44" t="s">
        <v>765</v>
      </c>
      <c r="D186" s="41" t="s">
        <v>425</v>
      </c>
      <c r="E186" s="197" t="s">
        <v>476</v>
      </c>
      <c r="F186" s="174"/>
      <c r="G186" s="41" t="s">
        <v>1</v>
      </c>
      <c r="H186" s="41" t="s">
        <v>1</v>
      </c>
      <c r="I186" s="41" t="s">
        <v>1</v>
      </c>
      <c r="J186" s="41" t="s">
        <v>1</v>
      </c>
      <c r="K186" s="41"/>
      <c r="L186" s="41"/>
      <c r="M186" s="41"/>
      <c r="N186" s="42">
        <v>0</v>
      </c>
      <c r="O186" s="42">
        <v>0</v>
      </c>
      <c r="P186" s="42">
        <v>0</v>
      </c>
      <c r="Q186" s="42">
        <v>0</v>
      </c>
      <c r="R186" s="12">
        <v>0</v>
      </c>
      <c r="S186" s="149" t="s">
        <v>840</v>
      </c>
    </row>
    <row r="187" spans="1:19" ht="63.75" outlineLevel="2">
      <c r="A187" s="70" t="s">
        <v>309</v>
      </c>
      <c r="B187" s="120" t="s">
        <v>587</v>
      </c>
      <c r="C187" s="44" t="s">
        <v>766</v>
      </c>
      <c r="D187" s="41" t="s">
        <v>70</v>
      </c>
      <c r="E187" s="184" t="s">
        <v>448</v>
      </c>
      <c r="F187" s="174" t="s">
        <v>69</v>
      </c>
      <c r="G187" s="41" t="s">
        <v>1</v>
      </c>
      <c r="H187" s="41" t="s">
        <v>1</v>
      </c>
      <c r="I187" s="41" t="s">
        <v>1</v>
      </c>
      <c r="J187" s="41" t="s">
        <v>1</v>
      </c>
      <c r="K187" s="41"/>
      <c r="L187" s="41"/>
      <c r="M187" s="41"/>
      <c r="N187" s="42">
        <v>0</v>
      </c>
      <c r="O187" s="42">
        <v>0</v>
      </c>
      <c r="P187" s="42">
        <v>0</v>
      </c>
      <c r="Q187" s="42">
        <v>0</v>
      </c>
      <c r="R187" s="12">
        <v>0</v>
      </c>
      <c r="S187" s="149" t="s">
        <v>42</v>
      </c>
    </row>
    <row r="188" spans="1:19" ht="38.25" outlineLevel="2">
      <c r="A188" s="70" t="s">
        <v>310</v>
      </c>
      <c r="B188" s="120" t="s">
        <v>588</v>
      </c>
      <c r="C188" s="44" t="s">
        <v>767</v>
      </c>
      <c r="D188" s="41" t="s">
        <v>801</v>
      </c>
      <c r="E188" s="184" t="s">
        <v>448</v>
      </c>
      <c r="F188" s="174" t="s">
        <v>71</v>
      </c>
      <c r="G188" s="41" t="s">
        <v>1</v>
      </c>
      <c r="H188" s="41" t="s">
        <v>1</v>
      </c>
      <c r="I188" s="41" t="s">
        <v>1</v>
      </c>
      <c r="J188" s="41" t="s">
        <v>1</v>
      </c>
      <c r="K188" s="41"/>
      <c r="L188" s="41"/>
      <c r="M188" s="41"/>
      <c r="N188" s="42">
        <v>0</v>
      </c>
      <c r="O188" s="42">
        <v>0</v>
      </c>
      <c r="P188" s="42">
        <v>0</v>
      </c>
      <c r="Q188" s="42">
        <v>0</v>
      </c>
      <c r="R188" s="12">
        <v>0</v>
      </c>
      <c r="S188" s="149" t="s">
        <v>42</v>
      </c>
    </row>
    <row r="189" spans="1:19" ht="51" outlineLevel="2">
      <c r="A189" s="70" t="s">
        <v>311</v>
      </c>
      <c r="B189" s="119" t="s">
        <v>589</v>
      </c>
      <c r="C189" s="44" t="s">
        <v>768</v>
      </c>
      <c r="D189" s="41" t="s">
        <v>802</v>
      </c>
      <c r="E189" s="184" t="s">
        <v>34</v>
      </c>
      <c r="F189" s="174" t="s">
        <v>924</v>
      </c>
      <c r="G189" s="41"/>
      <c r="H189" s="41" t="s">
        <v>1</v>
      </c>
      <c r="I189" s="41"/>
      <c r="J189" s="41"/>
      <c r="K189" s="41"/>
      <c r="L189" s="41"/>
      <c r="M189" s="41"/>
      <c r="N189" s="42">
        <v>0</v>
      </c>
      <c r="O189" s="42">
        <v>0</v>
      </c>
      <c r="P189" s="42">
        <v>0</v>
      </c>
      <c r="Q189" s="42">
        <v>0</v>
      </c>
      <c r="R189" s="12">
        <v>0</v>
      </c>
      <c r="S189" s="149" t="s">
        <v>841</v>
      </c>
    </row>
    <row r="190" spans="1:19" ht="37.5" customHeight="1">
      <c r="A190" s="237"/>
      <c r="B190" s="138" t="s">
        <v>115</v>
      </c>
      <c r="C190" s="141" t="s">
        <v>769</v>
      </c>
      <c r="D190" s="17"/>
      <c r="E190" s="36"/>
      <c r="F190" s="182"/>
      <c r="G190" s="17"/>
      <c r="H190" s="17"/>
      <c r="I190" s="17"/>
      <c r="J190" s="17"/>
      <c r="K190" s="17"/>
      <c r="L190" s="17"/>
      <c r="M190" s="17"/>
      <c r="N190" s="19">
        <f>SUM(N191:N195)</f>
        <v>40000</v>
      </c>
      <c r="O190" s="19">
        <f>SUM(O191:O195)</f>
        <v>77500</v>
      </c>
      <c r="P190" s="19">
        <f>SUM(P191:P195)</f>
        <v>70000</v>
      </c>
      <c r="Q190" s="19">
        <f>SUM(Q191:Q195)</f>
        <v>70000</v>
      </c>
      <c r="R190" s="111">
        <f>SUM(R191:R195)</f>
        <v>257500</v>
      </c>
      <c r="S190" s="153"/>
    </row>
    <row r="191" spans="1:19" ht="96" outlineLevel="1">
      <c r="A191" s="70" t="s">
        <v>312</v>
      </c>
      <c r="B191" s="28" t="s">
        <v>318</v>
      </c>
      <c r="C191" s="135" t="s">
        <v>770</v>
      </c>
      <c r="D191" s="33">
        <v>2</v>
      </c>
      <c r="E191" s="188" t="s">
        <v>932</v>
      </c>
      <c r="F191" s="183" t="s">
        <v>77</v>
      </c>
      <c r="G191" s="26" t="s">
        <v>1</v>
      </c>
      <c r="H191" s="26" t="s">
        <v>1</v>
      </c>
      <c r="I191" s="26" t="s">
        <v>1</v>
      </c>
      <c r="J191" s="26" t="s">
        <v>1</v>
      </c>
      <c r="K191" s="26"/>
      <c r="L191" s="26"/>
      <c r="M191" s="26"/>
      <c r="N191" s="54">
        <v>0</v>
      </c>
      <c r="O191" s="54">
        <v>0</v>
      </c>
      <c r="P191" s="54">
        <v>0</v>
      </c>
      <c r="Q191" s="54">
        <v>0</v>
      </c>
      <c r="R191" s="118">
        <v>0</v>
      </c>
      <c r="S191" s="149" t="s">
        <v>935</v>
      </c>
    </row>
    <row r="192" spans="1:19" ht="48.75" outlineLevel="1">
      <c r="A192" s="71" t="s">
        <v>313</v>
      </c>
      <c r="B192" s="28" t="s">
        <v>320</v>
      </c>
      <c r="C192" s="135" t="s">
        <v>771</v>
      </c>
      <c r="D192" s="34" t="s">
        <v>133</v>
      </c>
      <c r="E192" s="188" t="s">
        <v>931</v>
      </c>
      <c r="F192" s="183" t="s">
        <v>132</v>
      </c>
      <c r="G192" s="26" t="s">
        <v>1</v>
      </c>
      <c r="H192" s="26" t="s">
        <v>1</v>
      </c>
      <c r="I192" s="26" t="s">
        <v>1</v>
      </c>
      <c r="J192" s="26" t="s">
        <v>1</v>
      </c>
      <c r="K192" s="26"/>
      <c r="L192" s="26"/>
      <c r="M192" s="26"/>
      <c r="N192" s="54">
        <v>0</v>
      </c>
      <c r="O192" s="54">
        <v>0</v>
      </c>
      <c r="P192" s="54">
        <v>0</v>
      </c>
      <c r="Q192" s="54">
        <v>0</v>
      </c>
      <c r="R192" s="118">
        <v>0</v>
      </c>
      <c r="S192" s="149" t="s">
        <v>933</v>
      </c>
    </row>
    <row r="193" spans="1:19" ht="38.25" outlineLevel="1">
      <c r="A193" s="70" t="s">
        <v>314</v>
      </c>
      <c r="B193" s="28" t="s">
        <v>317</v>
      </c>
      <c r="C193" s="135" t="s">
        <v>772</v>
      </c>
      <c r="D193" s="34" t="s">
        <v>116</v>
      </c>
      <c r="E193" s="189" t="s">
        <v>453</v>
      </c>
      <c r="F193" s="181" t="s">
        <v>50</v>
      </c>
      <c r="G193" s="26" t="s">
        <v>1</v>
      </c>
      <c r="H193" s="26" t="s">
        <v>1</v>
      </c>
      <c r="I193" s="26" t="s">
        <v>1</v>
      </c>
      <c r="J193" s="26" t="s">
        <v>1</v>
      </c>
      <c r="K193" s="26"/>
      <c r="L193" s="26"/>
      <c r="M193" s="26"/>
      <c r="N193" s="60">
        <v>35000</v>
      </c>
      <c r="O193" s="60">
        <v>70000</v>
      </c>
      <c r="P193" s="60">
        <v>70000</v>
      </c>
      <c r="Q193" s="60">
        <v>70000</v>
      </c>
      <c r="R193" s="117">
        <f>SUM(N193:Q193)</f>
        <v>245000</v>
      </c>
      <c r="S193" s="149" t="s">
        <v>37</v>
      </c>
    </row>
    <row r="194" spans="1:19" ht="45" outlineLevel="1">
      <c r="A194" s="70" t="s">
        <v>315</v>
      </c>
      <c r="B194" s="139" t="s">
        <v>590</v>
      </c>
      <c r="C194" s="135" t="s">
        <v>773</v>
      </c>
      <c r="D194" s="54" t="s">
        <v>78</v>
      </c>
      <c r="E194" s="189" t="s">
        <v>453</v>
      </c>
      <c r="F194" s="183" t="s">
        <v>436</v>
      </c>
      <c r="G194" s="26" t="s">
        <v>1</v>
      </c>
      <c r="H194" s="26"/>
      <c r="I194" s="26"/>
      <c r="J194" s="26"/>
      <c r="K194" s="26"/>
      <c r="L194" s="26"/>
      <c r="M194" s="26"/>
      <c r="N194" s="60">
        <v>5000</v>
      </c>
      <c r="O194" s="54">
        <v>0</v>
      </c>
      <c r="P194" s="54">
        <v>0</v>
      </c>
      <c r="Q194" s="54">
        <v>0</v>
      </c>
      <c r="R194" s="117">
        <v>5000</v>
      </c>
      <c r="S194" s="149" t="s">
        <v>37</v>
      </c>
    </row>
    <row r="195" spans="1:19" ht="48.75" outlineLevel="1">
      <c r="A195" s="70" t="s">
        <v>316</v>
      </c>
      <c r="B195" s="28" t="s">
        <v>319</v>
      </c>
      <c r="C195" s="135" t="s">
        <v>774</v>
      </c>
      <c r="D195" s="34" t="s">
        <v>803</v>
      </c>
      <c r="E195" s="189" t="s">
        <v>453</v>
      </c>
      <c r="F195" s="183" t="s">
        <v>925</v>
      </c>
      <c r="G195" s="26"/>
      <c r="H195" s="26" t="s">
        <v>1</v>
      </c>
      <c r="I195" s="26"/>
      <c r="J195" s="26"/>
      <c r="K195" s="26"/>
      <c r="L195" s="26"/>
      <c r="M195" s="26"/>
      <c r="N195" s="54">
        <v>0</v>
      </c>
      <c r="O195" s="60">
        <v>7500</v>
      </c>
      <c r="P195" s="60">
        <v>0</v>
      </c>
      <c r="Q195" s="54">
        <v>0</v>
      </c>
      <c r="R195" s="117">
        <v>7500</v>
      </c>
      <c r="S195" s="149" t="s">
        <v>37</v>
      </c>
    </row>
    <row r="196" spans="1:19" ht="39" outlineLevel="1">
      <c r="A196" s="72" t="s">
        <v>871</v>
      </c>
      <c r="B196" s="28" t="s">
        <v>870</v>
      </c>
      <c r="C196" s="44" t="s">
        <v>874</v>
      </c>
      <c r="D196" s="41" t="s">
        <v>875</v>
      </c>
      <c r="E196" s="184" t="s">
        <v>495</v>
      </c>
      <c r="F196" s="174" t="s">
        <v>475</v>
      </c>
      <c r="G196" s="39" t="s">
        <v>1</v>
      </c>
      <c r="H196" s="39" t="s">
        <v>1</v>
      </c>
      <c r="I196" s="41"/>
      <c r="J196" s="41"/>
      <c r="K196" s="41"/>
      <c r="L196" s="41"/>
      <c r="M196" s="41"/>
      <c r="N196" s="42">
        <v>0</v>
      </c>
      <c r="O196" s="42">
        <v>0</v>
      </c>
      <c r="P196" s="42">
        <v>0</v>
      </c>
      <c r="Q196" s="42">
        <v>0</v>
      </c>
      <c r="R196" s="61">
        <v>0</v>
      </c>
      <c r="S196" s="149" t="s">
        <v>873</v>
      </c>
    </row>
    <row r="197" spans="1:19" ht="63.75" outlineLevel="1">
      <c r="A197" s="72" t="s">
        <v>872</v>
      </c>
      <c r="B197" s="252" t="s">
        <v>277</v>
      </c>
      <c r="C197" s="44" t="s">
        <v>883</v>
      </c>
      <c r="D197" s="41" t="s">
        <v>128</v>
      </c>
      <c r="E197" s="184" t="s">
        <v>475</v>
      </c>
      <c r="F197" s="174" t="s">
        <v>33</v>
      </c>
      <c r="G197" s="39" t="s">
        <v>1</v>
      </c>
      <c r="H197" s="39" t="s">
        <v>1</v>
      </c>
      <c r="I197" s="41"/>
      <c r="J197" s="41"/>
      <c r="K197" s="41"/>
      <c r="L197" s="41"/>
      <c r="M197" s="41"/>
      <c r="N197" s="42">
        <v>0</v>
      </c>
      <c r="O197" s="42">
        <v>0</v>
      </c>
      <c r="P197" s="42">
        <v>0</v>
      </c>
      <c r="Q197" s="42">
        <v>0</v>
      </c>
      <c r="R197" s="61">
        <v>0</v>
      </c>
      <c r="S197" s="149" t="s">
        <v>864</v>
      </c>
    </row>
    <row r="198" spans="1:19" ht="98.25" customHeight="1" outlineLevel="1">
      <c r="A198" s="236" t="s">
        <v>391</v>
      </c>
      <c r="B198" s="135" t="s">
        <v>878</v>
      </c>
      <c r="C198" s="135" t="s">
        <v>877</v>
      </c>
      <c r="D198" s="34" t="s">
        <v>108</v>
      </c>
      <c r="E198" s="197" t="s">
        <v>876</v>
      </c>
      <c r="F198" s="179" t="s">
        <v>926</v>
      </c>
      <c r="G198" s="54" t="s">
        <v>1</v>
      </c>
      <c r="H198" s="54"/>
      <c r="I198" s="54"/>
      <c r="J198" s="54"/>
      <c r="K198" s="54"/>
      <c r="L198" s="26"/>
      <c r="M198" s="26"/>
      <c r="N198" s="42">
        <v>0</v>
      </c>
      <c r="O198" s="42">
        <v>0</v>
      </c>
      <c r="P198" s="42">
        <v>0</v>
      </c>
      <c r="Q198" s="42">
        <v>0</v>
      </c>
      <c r="R198" s="12">
        <v>0</v>
      </c>
      <c r="S198" s="149" t="s">
        <v>879</v>
      </c>
    </row>
    <row r="199" spans="1:19" ht="81" customHeight="1" outlineLevel="1">
      <c r="A199" s="236" t="s">
        <v>392</v>
      </c>
      <c r="B199" s="135" t="s">
        <v>591</v>
      </c>
      <c r="C199" s="44" t="s">
        <v>775</v>
      </c>
      <c r="D199" s="34" t="s">
        <v>347</v>
      </c>
      <c r="E199" s="251" t="s">
        <v>853</v>
      </c>
      <c r="F199" s="179" t="s">
        <v>854</v>
      </c>
      <c r="G199" s="54" t="s">
        <v>1</v>
      </c>
      <c r="H199" s="54" t="s">
        <v>1</v>
      </c>
      <c r="I199" s="54"/>
      <c r="J199" s="54"/>
      <c r="K199" s="54"/>
      <c r="L199" s="26"/>
      <c r="M199" s="26"/>
      <c r="N199" s="42">
        <v>0</v>
      </c>
      <c r="O199" s="42">
        <v>0</v>
      </c>
      <c r="P199" s="42">
        <v>0</v>
      </c>
      <c r="Q199" s="42">
        <v>0</v>
      </c>
      <c r="R199" s="12">
        <v>0</v>
      </c>
      <c r="S199" s="149" t="s">
        <v>37</v>
      </c>
    </row>
    <row r="201" spans="2:17" ht="33.75" customHeight="1">
      <c r="B201" s="302" t="s">
        <v>592</v>
      </c>
      <c r="C201" s="302"/>
      <c r="D201" s="302"/>
      <c r="E201" s="302"/>
      <c r="F201" s="302"/>
      <c r="G201" s="302"/>
      <c r="H201" s="302"/>
      <c r="I201" s="302"/>
      <c r="J201" s="302"/>
      <c r="K201" s="302"/>
      <c r="L201" s="302"/>
      <c r="M201" s="302"/>
      <c r="N201" s="302"/>
      <c r="O201" s="240"/>
      <c r="P201" s="240"/>
      <c r="Q201" s="45"/>
    </row>
    <row r="203" spans="1:2" ht="15">
      <c r="A203" s="238"/>
      <c r="B203" s="200" t="s">
        <v>593</v>
      </c>
    </row>
    <row r="204" spans="1:2" ht="30">
      <c r="A204" s="238"/>
      <c r="B204" s="200" t="s">
        <v>594</v>
      </c>
    </row>
    <row r="205" spans="1:2" ht="15">
      <c r="A205" s="238"/>
      <c r="B205" s="200" t="s">
        <v>595</v>
      </c>
    </row>
    <row r="206" spans="1:2" ht="15">
      <c r="A206" s="239"/>
      <c r="B206" s="157" t="s">
        <v>596</v>
      </c>
    </row>
    <row r="207" spans="1:2" ht="15">
      <c r="A207" s="239"/>
      <c r="B207" s="157" t="s">
        <v>597</v>
      </c>
    </row>
    <row r="208" spans="1:2" ht="15">
      <c r="A208" s="239"/>
      <c r="B208" s="157" t="s">
        <v>598</v>
      </c>
    </row>
    <row r="209" spans="1:2" ht="15">
      <c r="A209" s="239"/>
      <c r="B209" s="157" t="s">
        <v>599</v>
      </c>
    </row>
    <row r="210" spans="1:2" ht="15">
      <c r="A210" s="239"/>
      <c r="B210" s="157" t="s">
        <v>600</v>
      </c>
    </row>
    <row r="211" spans="1:2" ht="15">
      <c r="A211" s="239"/>
      <c r="B211" s="157" t="s">
        <v>601</v>
      </c>
    </row>
    <row r="212" spans="1:2" ht="15">
      <c r="A212" s="239"/>
      <c r="B212" s="157" t="s">
        <v>602</v>
      </c>
    </row>
    <row r="213" spans="1:2" ht="15">
      <c r="A213" s="239"/>
      <c r="B213" s="157" t="s">
        <v>603</v>
      </c>
    </row>
    <row r="214" spans="1:2" ht="15">
      <c r="A214" s="239"/>
      <c r="B214" s="157" t="s">
        <v>604</v>
      </c>
    </row>
    <row r="215" spans="1:2" ht="30">
      <c r="A215" s="239"/>
      <c r="B215" s="157" t="s">
        <v>605</v>
      </c>
    </row>
    <row r="216" spans="1:2" ht="15">
      <c r="A216" s="239"/>
      <c r="B216" s="157" t="s">
        <v>606</v>
      </c>
    </row>
    <row r="217" spans="1:2" ht="15">
      <c r="A217" s="239"/>
      <c r="B217" s="157" t="s">
        <v>607</v>
      </c>
    </row>
    <row r="218" spans="1:2" ht="15">
      <c r="A218" s="239"/>
      <c r="B218" s="157" t="s">
        <v>608</v>
      </c>
    </row>
    <row r="219" spans="1:2" ht="15">
      <c r="A219" s="239"/>
      <c r="B219" s="157" t="s">
        <v>920</v>
      </c>
    </row>
    <row r="220" spans="1:2" ht="15">
      <c r="A220" s="239"/>
      <c r="B220" s="157" t="s">
        <v>609</v>
      </c>
    </row>
    <row r="221" spans="1:2" ht="15">
      <c r="A221" s="239"/>
      <c r="B221" s="157" t="s">
        <v>610</v>
      </c>
    </row>
    <row r="222" spans="1:2" ht="15">
      <c r="A222" s="239"/>
      <c r="B222" s="157" t="s">
        <v>611</v>
      </c>
    </row>
    <row r="223" spans="1:2" ht="15">
      <c r="A223" s="239"/>
      <c r="B223" s="157" t="s">
        <v>612</v>
      </c>
    </row>
    <row r="224" spans="1:2" ht="30">
      <c r="A224" s="239"/>
      <c r="B224" s="157" t="s">
        <v>613</v>
      </c>
    </row>
    <row r="225" spans="1:2" ht="15">
      <c r="A225" s="239"/>
      <c r="B225" s="157" t="s">
        <v>614</v>
      </c>
    </row>
    <row r="226" spans="1:2" ht="15">
      <c r="A226" s="239"/>
      <c r="B226" s="157" t="s">
        <v>615</v>
      </c>
    </row>
    <row r="227" spans="1:2" ht="15">
      <c r="A227" s="239"/>
      <c r="B227" s="157" t="s">
        <v>616</v>
      </c>
    </row>
    <row r="228" spans="1:2" ht="15">
      <c r="A228" s="239"/>
      <c r="B228" s="157" t="s">
        <v>617</v>
      </c>
    </row>
    <row r="229" spans="1:2" ht="15">
      <c r="A229" s="239"/>
      <c r="B229" s="157"/>
    </row>
    <row r="230" spans="1:2" ht="15">
      <c r="A230" s="239"/>
      <c r="B230" s="157"/>
    </row>
    <row r="231" spans="1:2" ht="15">
      <c r="A231" s="239"/>
      <c r="B231" s="157"/>
    </row>
    <row r="232" spans="1:2" ht="15">
      <c r="A232" s="239"/>
      <c r="B232" s="157"/>
    </row>
    <row r="233" spans="1:2" ht="15">
      <c r="A233" s="239"/>
      <c r="B233" s="157"/>
    </row>
  </sheetData>
  <sheetProtection/>
  <autoFilter ref="A3:S199"/>
  <mergeCells count="3">
    <mergeCell ref="G1:M1"/>
    <mergeCell ref="P1:S1"/>
    <mergeCell ref="B201:N20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R9"/>
  <sheetViews>
    <sheetView zoomScalePageLayoutView="0" workbookViewId="0" topLeftCell="A4">
      <selection activeCell="B9" sqref="B9"/>
    </sheetView>
  </sheetViews>
  <sheetFormatPr defaultColWidth="9.140625" defaultRowHeight="15"/>
  <cols>
    <col min="2" max="2" width="34.7109375" style="0" customWidth="1"/>
    <col min="3" max="3" width="18.8515625" style="0" customWidth="1"/>
    <col min="4" max="4" width="13.421875" style="0" customWidth="1"/>
    <col min="14" max="14" width="12.28125" style="0" customWidth="1"/>
    <col min="15" max="15" width="15.421875" style="0" customWidth="1"/>
    <col min="17" max="17" width="24.57421875" style="0" customWidth="1"/>
    <col min="18" max="18" width="23.00390625" style="0" customWidth="1"/>
  </cols>
  <sheetData>
    <row r="2" spans="3:5" ht="15">
      <c r="C2" s="38" t="s">
        <v>911</v>
      </c>
      <c r="D2" s="38"/>
      <c r="E2" s="163"/>
    </row>
    <row r="4" spans="1:18" ht="24.75">
      <c r="A4" s="243" t="s">
        <v>6</v>
      </c>
      <c r="B4" s="15" t="s">
        <v>11</v>
      </c>
      <c r="C4" s="22" t="s">
        <v>2</v>
      </c>
      <c r="D4" s="22" t="s">
        <v>477</v>
      </c>
      <c r="E4" s="35" t="s">
        <v>10</v>
      </c>
      <c r="F4" s="35" t="s">
        <v>30</v>
      </c>
      <c r="G4" s="22">
        <v>2016</v>
      </c>
      <c r="H4" s="22">
        <v>2017</v>
      </c>
      <c r="I4" s="22">
        <v>2018</v>
      </c>
      <c r="J4" s="22">
        <v>2019</v>
      </c>
      <c r="K4" s="22" t="s">
        <v>13</v>
      </c>
      <c r="L4" s="2">
        <v>2016</v>
      </c>
      <c r="M4" s="2">
        <v>2017</v>
      </c>
      <c r="N4" s="2">
        <v>2018</v>
      </c>
      <c r="O4" s="2">
        <v>2019</v>
      </c>
      <c r="P4" s="110" t="s">
        <v>3</v>
      </c>
      <c r="Q4" s="242" t="s">
        <v>395</v>
      </c>
      <c r="R4" s="273" t="s">
        <v>912</v>
      </c>
    </row>
    <row r="5" spans="1:18" ht="62.25" customHeight="1">
      <c r="A5" s="51" t="s">
        <v>258</v>
      </c>
      <c r="B5" s="28" t="s">
        <v>536</v>
      </c>
      <c r="C5" s="44" t="s">
        <v>655</v>
      </c>
      <c r="D5" s="41" t="s">
        <v>331</v>
      </c>
      <c r="E5" s="184" t="s">
        <v>450</v>
      </c>
      <c r="F5" s="159" t="s">
        <v>66</v>
      </c>
      <c r="G5" s="46">
        <v>15000</v>
      </c>
      <c r="H5" s="46">
        <v>15000</v>
      </c>
      <c r="I5" s="46">
        <v>15000</v>
      </c>
      <c r="J5" s="46">
        <v>15000</v>
      </c>
      <c r="K5" s="41"/>
      <c r="L5" s="42">
        <v>63000</v>
      </c>
      <c r="M5" s="42">
        <v>5000</v>
      </c>
      <c r="N5" s="42">
        <v>5000</v>
      </c>
      <c r="O5" s="7">
        <v>5000</v>
      </c>
      <c r="P5" s="61">
        <f>SUM(L5:O5)</f>
        <v>78000</v>
      </c>
      <c r="Q5" s="149" t="s">
        <v>817</v>
      </c>
      <c r="R5" s="274" t="s">
        <v>913</v>
      </c>
    </row>
    <row r="6" spans="1:18" ht="56.25" customHeight="1">
      <c r="A6" s="58" t="s">
        <v>266</v>
      </c>
      <c r="B6" s="120" t="s">
        <v>540</v>
      </c>
      <c r="C6" s="44" t="s">
        <v>664</v>
      </c>
      <c r="D6" s="41" t="s">
        <v>338</v>
      </c>
      <c r="E6" s="184" t="s">
        <v>452</v>
      </c>
      <c r="F6" s="159" t="s">
        <v>66</v>
      </c>
      <c r="G6" s="46">
        <v>16000</v>
      </c>
      <c r="H6" s="46">
        <v>16000</v>
      </c>
      <c r="I6" s="46">
        <v>16000</v>
      </c>
      <c r="J6" s="46">
        <v>16000</v>
      </c>
      <c r="K6" s="41"/>
      <c r="L6" s="42">
        <v>5000</v>
      </c>
      <c r="M6" s="42">
        <v>5000</v>
      </c>
      <c r="N6" s="42">
        <v>5000</v>
      </c>
      <c r="O6" s="42">
        <v>5000</v>
      </c>
      <c r="P6" s="61">
        <f>SUM(L6:O6)</f>
        <v>20000</v>
      </c>
      <c r="Q6" s="149" t="s">
        <v>817</v>
      </c>
      <c r="R6" s="274" t="s">
        <v>913</v>
      </c>
    </row>
    <row r="7" spans="1:18" ht="76.5">
      <c r="A7" s="48" t="s">
        <v>274</v>
      </c>
      <c r="B7" s="120" t="s">
        <v>544</v>
      </c>
      <c r="C7" s="28" t="s">
        <v>667</v>
      </c>
      <c r="D7" s="41" t="s">
        <v>123</v>
      </c>
      <c r="E7" s="184" t="s">
        <v>475</v>
      </c>
      <c r="F7" s="159" t="s">
        <v>49</v>
      </c>
      <c r="G7" s="39" t="s">
        <v>1</v>
      </c>
      <c r="H7" s="39" t="s">
        <v>1</v>
      </c>
      <c r="I7" s="41" t="s">
        <v>1</v>
      </c>
      <c r="J7" s="41" t="s">
        <v>1</v>
      </c>
      <c r="K7" s="41"/>
      <c r="L7" s="42">
        <v>0</v>
      </c>
      <c r="M7" s="42">
        <v>0</v>
      </c>
      <c r="N7" s="42">
        <v>0</v>
      </c>
      <c r="O7" s="42">
        <v>0</v>
      </c>
      <c r="P7" s="61">
        <v>0</v>
      </c>
      <c r="Q7" s="149" t="s">
        <v>820</v>
      </c>
      <c r="R7" s="274" t="s">
        <v>914</v>
      </c>
    </row>
    <row r="8" spans="1:18" ht="66" customHeight="1">
      <c r="A8" s="48" t="s">
        <v>384</v>
      </c>
      <c r="B8" s="121" t="s">
        <v>487</v>
      </c>
      <c r="C8" s="44" t="s">
        <v>690</v>
      </c>
      <c r="D8" s="41" t="s">
        <v>514</v>
      </c>
      <c r="E8" s="184" t="s">
        <v>448</v>
      </c>
      <c r="F8" s="159"/>
      <c r="G8" s="46"/>
      <c r="H8" s="41" t="s">
        <v>1</v>
      </c>
      <c r="I8" s="41" t="s">
        <v>1</v>
      </c>
      <c r="J8" s="41" t="s">
        <v>1</v>
      </c>
      <c r="K8" s="41"/>
      <c r="L8" s="42">
        <v>0</v>
      </c>
      <c r="M8" s="42">
        <v>1314077</v>
      </c>
      <c r="N8" s="59">
        <v>1182668</v>
      </c>
      <c r="O8" s="59">
        <v>1182668</v>
      </c>
      <c r="P8" s="61">
        <v>3679413</v>
      </c>
      <c r="Q8" s="150" t="s">
        <v>826</v>
      </c>
      <c r="R8" s="274" t="s">
        <v>913</v>
      </c>
    </row>
    <row r="9" spans="1:18" ht="66" customHeight="1">
      <c r="A9" s="48" t="s">
        <v>385</v>
      </c>
      <c r="B9" s="121" t="s">
        <v>552</v>
      </c>
      <c r="C9" s="44" t="s">
        <v>691</v>
      </c>
      <c r="D9" s="41">
        <v>0</v>
      </c>
      <c r="E9" s="197" t="s">
        <v>497</v>
      </c>
      <c r="F9" s="159" t="s">
        <v>501</v>
      </c>
      <c r="G9" s="41"/>
      <c r="H9" s="41">
        <v>2</v>
      </c>
      <c r="I9" s="41">
        <v>2</v>
      </c>
      <c r="J9" s="41">
        <v>2</v>
      </c>
      <c r="K9" s="41">
        <v>6</v>
      </c>
      <c r="L9" s="42">
        <v>0</v>
      </c>
      <c r="M9" s="42">
        <v>199400</v>
      </c>
      <c r="N9" s="42">
        <v>199400</v>
      </c>
      <c r="O9" s="42">
        <v>199400</v>
      </c>
      <c r="P9" s="61">
        <f>SUM(M9:O9)</f>
        <v>598200</v>
      </c>
      <c r="Q9" s="150" t="s">
        <v>826</v>
      </c>
      <c r="R9" s="274" t="s">
        <v>913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Rahandusministeerium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urvem</dc:creator>
  <cp:keywords/>
  <dc:description/>
  <cp:lastModifiedBy>Hindrek Allvee</cp:lastModifiedBy>
  <cp:lastPrinted>2016-03-10T15:30:19Z</cp:lastPrinted>
  <dcterms:created xsi:type="dcterms:W3CDTF">2012-09-17T06:47:39Z</dcterms:created>
  <dcterms:modified xsi:type="dcterms:W3CDTF">2017-02-14T08:14:48Z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0x01010017C345E88ECED5458D3BD680B7BA2225</vt:lpwstr>
  </property>
</Properties>
</file>