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ts.local\dfs$\ta_users\simmo.taltsepp\Desktop\"/>
    </mc:Choice>
  </mc:AlternateContent>
  <xr:revisionPtr revIDLastSave="0" documentId="8_{EB089F41-253F-477E-A3AC-F5DFDD1F418A}" xr6:coauthVersionLast="47" xr6:coauthVersionMax="47" xr10:uidLastSave="{00000000-0000-0000-0000-000000000000}"/>
  <bookViews>
    <workbookView xWindow="28680" yWindow="-255" windowWidth="29040" windowHeight="15720" xr2:uid="{A62928FA-23DC-43E4-9539-2250E25CEBBC}"/>
  </bookViews>
  <sheets>
    <sheet name="B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5" i="1" l="1"/>
  <c r="K84" i="1"/>
  <c r="B84" i="1"/>
  <c r="L84" i="1" s="1"/>
  <c r="F83" i="1"/>
  <c r="E83" i="1"/>
  <c r="D83" i="1"/>
  <c r="C80" i="1"/>
  <c r="C79" i="1"/>
  <c r="U75" i="1"/>
  <c r="J64" i="1"/>
  <c r="I64" i="1"/>
  <c r="H64" i="1"/>
  <c r="G64" i="1"/>
  <c r="F64" i="1"/>
  <c r="E64" i="1"/>
  <c r="D64" i="1"/>
  <c r="C64" i="1"/>
  <c r="B64" i="1"/>
  <c r="J63" i="1"/>
  <c r="I63" i="1"/>
  <c r="H63" i="1"/>
  <c r="G63" i="1"/>
  <c r="F63" i="1"/>
  <c r="E63" i="1"/>
  <c r="D63" i="1"/>
  <c r="C63" i="1"/>
  <c r="B63" i="1"/>
  <c r="J62" i="1"/>
  <c r="I62" i="1"/>
  <c r="H62" i="1"/>
  <c r="G62" i="1"/>
  <c r="F62" i="1"/>
  <c r="E62" i="1"/>
  <c r="D62" i="1"/>
  <c r="C62" i="1"/>
  <c r="B62" i="1"/>
  <c r="L58" i="1"/>
  <c r="C81" i="1" s="1"/>
  <c r="C83" i="1" s="1"/>
  <c r="G84" i="1" s="1"/>
  <c r="L56" i="1"/>
  <c r="O54" i="1"/>
  <c r="O53" i="1"/>
  <c r="O52" i="1"/>
  <c r="D49" i="1"/>
  <c r="E48" i="1"/>
  <c r="D47" i="1"/>
  <c r="E46" i="1"/>
  <c r="D46" i="1"/>
  <c r="O42" i="1"/>
  <c r="M42" i="1"/>
  <c r="P42" i="1" s="1"/>
  <c r="E42" i="1"/>
  <c r="F42" i="1" s="1"/>
  <c r="C42" i="1"/>
  <c r="L42" i="1" s="1"/>
  <c r="P41" i="1"/>
  <c r="F48" i="1" s="1"/>
  <c r="O41" i="1"/>
  <c r="N41" i="1"/>
  <c r="Q41" i="1" s="1"/>
  <c r="G48" i="1" s="1"/>
  <c r="M41" i="1"/>
  <c r="E41" i="1"/>
  <c r="M37" i="1"/>
  <c r="N42" i="1" s="1"/>
  <c r="C37" i="1"/>
  <c r="D42" i="1" s="1"/>
  <c r="G42" i="1" s="1"/>
  <c r="G47" i="1" s="1"/>
  <c r="M36" i="1"/>
  <c r="C36" i="1"/>
  <c r="D41" i="1" s="1"/>
  <c r="U35" i="1"/>
  <c r="T35" i="1"/>
  <c r="S35" i="1"/>
  <c r="Q35" i="1"/>
  <c r="R35" i="1" s="1"/>
  <c r="P35" i="1"/>
  <c r="L35" i="1"/>
  <c r="K35" i="1"/>
  <c r="J35" i="1"/>
  <c r="I35" i="1"/>
  <c r="G35" i="1"/>
  <c r="F35" i="1"/>
  <c r="H35" i="1" s="1"/>
  <c r="B35" i="1"/>
  <c r="S31" i="1"/>
  <c r="R31" i="1"/>
  <c r="Q31" i="1"/>
  <c r="M31" i="1"/>
  <c r="L31" i="1"/>
  <c r="F31" i="1"/>
  <c r="J31" i="1" s="1"/>
  <c r="D31" i="1"/>
  <c r="C31" i="1"/>
  <c r="E49" i="1" s="1"/>
  <c r="B31" i="1"/>
  <c r="S30" i="1"/>
  <c r="R30" i="1"/>
  <c r="Q30" i="1"/>
  <c r="M30" i="1"/>
  <c r="L30" i="1"/>
  <c r="F30" i="1"/>
  <c r="J30" i="1" s="1"/>
  <c r="D30" i="1"/>
  <c r="C30" i="1"/>
  <c r="B30" i="1"/>
  <c r="D48" i="1" s="1"/>
  <c r="S29" i="1"/>
  <c r="R29" i="1"/>
  <c r="Q29" i="1"/>
  <c r="M29" i="1"/>
  <c r="L29" i="1"/>
  <c r="F29" i="1"/>
  <c r="J29" i="1" s="1"/>
  <c r="D29" i="1"/>
  <c r="C29" i="1"/>
  <c r="E47" i="1" s="1"/>
  <c r="B29" i="1"/>
  <c r="S28" i="1"/>
  <c r="R28" i="1"/>
  <c r="Q28" i="1"/>
  <c r="M28" i="1"/>
  <c r="L28" i="1"/>
  <c r="F28" i="1"/>
  <c r="J28" i="1" s="1"/>
  <c r="D28" i="1"/>
  <c r="C28" i="1"/>
  <c r="B28" i="1"/>
  <c r="S24" i="1"/>
  <c r="Q24" i="1"/>
  <c r="R24" i="1" s="1"/>
  <c r="P24" i="1"/>
  <c r="L24" i="1"/>
  <c r="I24" i="1"/>
  <c r="G24" i="1"/>
  <c r="H24" i="1" s="1"/>
  <c r="F24" i="1"/>
  <c r="S20" i="1"/>
  <c r="P17" i="1"/>
  <c r="L17" i="1"/>
  <c r="G17" i="1"/>
  <c r="H17" i="1" s="1"/>
  <c r="F17" i="1"/>
  <c r="Q16" i="1"/>
  <c r="R16" i="1" s="1"/>
  <c r="P16" i="1"/>
  <c r="L16" i="1"/>
  <c r="F16" i="1"/>
  <c r="B15" i="1"/>
  <c r="I12" i="1"/>
  <c r="H12" i="1"/>
  <c r="G12" i="1"/>
  <c r="I9" i="1"/>
  <c r="E9" i="1"/>
  <c r="I8" i="1"/>
  <c r="G8" i="1"/>
  <c r="C8" i="1"/>
  <c r="H8" i="1" s="1"/>
  <c r="P5" i="1"/>
  <c r="U4" i="1"/>
  <c r="N84" i="1" s="1"/>
  <c r="R4" i="1"/>
  <c r="I4" i="1"/>
  <c r="E4" i="1"/>
  <c r="G55" i="1" s="1"/>
  <c r="J3" i="1"/>
  <c r="G60" i="1" s="1"/>
  <c r="J47" i="1" l="1"/>
  <c r="H47" i="1"/>
  <c r="M64" i="1"/>
  <c r="M62" i="1"/>
  <c r="K64" i="1"/>
  <c r="K62" i="1"/>
  <c r="M63" i="1"/>
  <c r="N55" i="1"/>
  <c r="J55" i="1"/>
  <c r="E81" i="1" s="1"/>
  <c r="L55" i="1"/>
  <c r="L63" i="1"/>
  <c r="L62" i="1"/>
  <c r="K63" i="1"/>
  <c r="L64" i="1"/>
  <c r="J48" i="1"/>
  <c r="H48" i="1"/>
  <c r="F49" i="1"/>
  <c r="R42" i="1"/>
  <c r="K49" i="1" s="1"/>
  <c r="Q42" i="1"/>
  <c r="G49" i="1" s="1"/>
  <c r="H42" i="1"/>
  <c r="K47" i="1" s="1"/>
  <c r="F47" i="1"/>
  <c r="G85" i="1"/>
  <c r="K28" i="1"/>
  <c r="K29" i="1"/>
  <c r="I47" i="1" s="1"/>
  <c r="K30" i="1"/>
  <c r="I48" i="1" s="1"/>
  <c r="K31" i="1"/>
  <c r="C41" i="1"/>
  <c r="R41" i="1"/>
  <c r="K48" i="1" s="1"/>
  <c r="B85" i="1"/>
  <c r="C86" i="1"/>
  <c r="Q17" i="1"/>
  <c r="R17" i="1" s="1"/>
  <c r="G16" i="1"/>
  <c r="H16" i="1" s="1"/>
  <c r="I84" i="1"/>
  <c r="H20" i="1"/>
  <c r="J84" i="1"/>
  <c r="E28" i="1"/>
  <c r="E29" i="1"/>
  <c r="E30" i="1"/>
  <c r="E31" i="1"/>
  <c r="B52" i="1"/>
  <c r="B68" i="1" s="1"/>
  <c r="B71" i="1" l="1"/>
  <c r="D79" i="1"/>
  <c r="D80" i="1"/>
  <c r="L85" i="1"/>
  <c r="K85" i="1"/>
  <c r="J85" i="1"/>
  <c r="I85" i="1"/>
  <c r="B86" i="1"/>
  <c r="N85" i="1"/>
  <c r="O85" i="1" s="1"/>
  <c r="N47" i="1"/>
  <c r="M47" i="1"/>
  <c r="L47" i="1"/>
  <c r="E79" i="1"/>
  <c r="E84" i="1" s="1"/>
  <c r="P64" i="1"/>
  <c r="S64" i="1" s="1"/>
  <c r="D84" i="1"/>
  <c r="P62" i="1"/>
  <c r="S62" i="1" s="1"/>
  <c r="S65" i="1" s="1"/>
  <c r="H73" i="1" s="1"/>
  <c r="O63" i="1"/>
  <c r="R63" i="1" s="1"/>
  <c r="N64" i="1"/>
  <c r="Q64" i="1" s="1"/>
  <c r="N48" i="1"/>
  <c r="M48" i="1"/>
  <c r="L48" i="1"/>
  <c r="N63" i="1"/>
  <c r="Q63" i="1" s="1"/>
  <c r="F81" i="1"/>
  <c r="L41" i="1"/>
  <c r="F41" i="1"/>
  <c r="J49" i="1"/>
  <c r="H49" i="1"/>
  <c r="I49" i="1"/>
  <c r="O55" i="1"/>
  <c r="D81" i="1"/>
  <c r="N62" i="1"/>
  <c r="Q62" i="1" s="1"/>
  <c r="F79" i="1"/>
  <c r="F84" i="1" s="1"/>
  <c r="O62" i="1"/>
  <c r="R62" i="1" s="1"/>
  <c r="R65" i="1" s="1"/>
  <c r="G73" i="1" s="1"/>
  <c r="N49" i="1"/>
  <c r="M49" i="1"/>
  <c r="L49" i="1"/>
  <c r="G86" i="1"/>
  <c r="C87" i="1"/>
  <c r="F80" i="1"/>
  <c r="E80" i="1"/>
  <c r="P63" i="1"/>
  <c r="S63" i="1" s="1"/>
  <c r="O64" i="1"/>
  <c r="R64" i="1" s="1"/>
  <c r="G41" i="1"/>
  <c r="G46" i="1" s="1"/>
  <c r="I46" i="1" l="1"/>
  <c r="G72" i="1" s="1"/>
  <c r="H46" i="1"/>
  <c r="J46" i="1"/>
  <c r="H72" i="1" s="1"/>
  <c r="M84" i="1"/>
  <c r="H84" i="1"/>
  <c r="D85" i="1"/>
  <c r="H41" i="1"/>
  <c r="K46" i="1" s="1"/>
  <c r="F46" i="1"/>
  <c r="L75" i="1"/>
  <c r="E85" i="1"/>
  <c r="E86" i="1" s="1"/>
  <c r="G75" i="1"/>
  <c r="G87" i="1"/>
  <c r="C88" i="1"/>
  <c r="H75" i="1"/>
  <c r="K75" i="1"/>
  <c r="H74" i="1"/>
  <c r="F85" i="1"/>
  <c r="F86" i="1" s="1"/>
  <c r="K73" i="1"/>
  <c r="Q65" i="1"/>
  <c r="L73" i="1"/>
  <c r="J74" i="1"/>
  <c r="I74" i="1" s="1"/>
  <c r="K74" i="1"/>
  <c r="K86" i="1"/>
  <c r="J86" i="1"/>
  <c r="I86" i="1"/>
  <c r="B87" i="1"/>
  <c r="N86" i="1"/>
  <c r="O86" i="1" s="1"/>
  <c r="L86" i="1"/>
  <c r="G74" i="1"/>
  <c r="L74" i="1"/>
  <c r="F74" i="1" l="1"/>
  <c r="E74" i="1" s="1"/>
  <c r="D74" i="1" s="1"/>
  <c r="M74" i="1" s="1"/>
  <c r="F73" i="1"/>
  <c r="E73" i="1" s="1"/>
  <c r="M46" i="1"/>
  <c r="K72" i="1" s="1"/>
  <c r="L46" i="1"/>
  <c r="J72" i="1" s="1"/>
  <c r="I72" i="1" s="1"/>
  <c r="N46" i="1"/>
  <c r="L72" i="1" s="1"/>
  <c r="J73" i="1"/>
  <c r="I73" i="1" s="1"/>
  <c r="F87" i="1"/>
  <c r="M85" i="1"/>
  <c r="H85" i="1"/>
  <c r="D86" i="1"/>
  <c r="I87" i="1"/>
  <c r="B88" i="1"/>
  <c r="N87" i="1"/>
  <c r="O87" i="1" s="1"/>
  <c r="L87" i="1"/>
  <c r="K87" i="1"/>
  <c r="J87" i="1"/>
  <c r="J75" i="1"/>
  <c r="I75" i="1" s="1"/>
  <c r="E87" i="1"/>
  <c r="F75" i="1"/>
  <c r="E75" i="1" s="1"/>
  <c r="D75" i="1" s="1"/>
  <c r="M75" i="1" s="1"/>
  <c r="G88" i="1"/>
  <c r="C89" i="1"/>
  <c r="F72" i="1"/>
  <c r="E72" i="1" s="1"/>
  <c r="B89" i="1" l="1"/>
  <c r="N88" i="1"/>
  <c r="O88" i="1" s="1"/>
  <c r="L88" i="1"/>
  <c r="F88" i="1" s="1"/>
  <c r="K88" i="1"/>
  <c r="E88" i="1" s="1"/>
  <c r="J88" i="1"/>
  <c r="I88" i="1"/>
  <c r="H86" i="1"/>
  <c r="D87" i="1"/>
  <c r="M86" i="1"/>
  <c r="D72" i="1"/>
  <c r="M72" i="1" s="1"/>
  <c r="D73" i="1"/>
  <c r="M73" i="1" s="1"/>
  <c r="C90" i="1"/>
  <c r="G89" i="1"/>
  <c r="G90" i="1" l="1"/>
  <c r="C91" i="1"/>
  <c r="H87" i="1"/>
  <c r="D88" i="1"/>
  <c r="M87" i="1"/>
  <c r="B90" i="1"/>
  <c r="L89" i="1"/>
  <c r="F89" i="1" s="1"/>
  <c r="K89" i="1"/>
  <c r="E89" i="1" s="1"/>
  <c r="J89" i="1"/>
  <c r="I89" i="1"/>
  <c r="L90" i="1" l="1"/>
  <c r="F90" i="1" s="1"/>
  <c r="K90" i="1"/>
  <c r="E90" i="1" s="1"/>
  <c r="J90" i="1"/>
  <c r="I90" i="1"/>
  <c r="B91" i="1"/>
  <c r="D89" i="1"/>
  <c r="M88" i="1"/>
  <c r="H88" i="1"/>
  <c r="G91" i="1"/>
  <c r="C92" i="1"/>
  <c r="L91" i="1" l="1"/>
  <c r="F91" i="1" s="1"/>
  <c r="K91" i="1"/>
  <c r="E91" i="1" s="1"/>
  <c r="J91" i="1"/>
  <c r="I91" i="1"/>
  <c r="B92" i="1"/>
  <c r="M89" i="1"/>
  <c r="H89" i="1"/>
  <c r="D90" i="1"/>
  <c r="N89" i="1"/>
  <c r="O89" i="1" s="1"/>
  <c r="G92" i="1"/>
  <c r="C93" i="1"/>
  <c r="M90" i="1" l="1"/>
  <c r="H90" i="1"/>
  <c r="D91" i="1"/>
  <c r="N90" i="1"/>
  <c r="O90" i="1" s="1"/>
  <c r="K92" i="1"/>
  <c r="E92" i="1" s="1"/>
  <c r="J92" i="1"/>
  <c r="I92" i="1"/>
  <c r="B93" i="1"/>
  <c r="L92" i="1"/>
  <c r="F92" i="1" s="1"/>
  <c r="G93" i="1"/>
  <c r="C94" i="1"/>
  <c r="I93" i="1" l="1"/>
  <c r="B94" i="1"/>
  <c r="L93" i="1"/>
  <c r="F93" i="1" s="1"/>
  <c r="K93" i="1"/>
  <c r="E93" i="1" s="1"/>
  <c r="J93" i="1"/>
  <c r="M91" i="1"/>
  <c r="H91" i="1"/>
  <c r="D92" i="1"/>
  <c r="N91" i="1"/>
  <c r="O91" i="1" s="1"/>
  <c r="G94" i="1"/>
  <c r="C95" i="1"/>
  <c r="H92" i="1" l="1"/>
  <c r="D93" i="1"/>
  <c r="M92" i="1"/>
  <c r="N92" i="1"/>
  <c r="O92" i="1" s="1"/>
  <c r="B95" i="1"/>
  <c r="L94" i="1"/>
  <c r="F94" i="1" s="1"/>
  <c r="K94" i="1"/>
  <c r="E94" i="1" s="1"/>
  <c r="J94" i="1"/>
  <c r="I94" i="1"/>
  <c r="C96" i="1"/>
  <c r="G95" i="1"/>
  <c r="B96" i="1" l="1"/>
  <c r="L95" i="1"/>
  <c r="F95" i="1" s="1"/>
  <c r="K95" i="1"/>
  <c r="E95" i="1" s="1"/>
  <c r="J95" i="1"/>
  <c r="I95" i="1"/>
  <c r="H93" i="1"/>
  <c r="D94" i="1"/>
  <c r="M93" i="1"/>
  <c r="N93" i="1"/>
  <c r="O93" i="1" s="1"/>
  <c r="G96" i="1"/>
  <c r="C97" i="1"/>
  <c r="D95" i="1" l="1"/>
  <c r="M94" i="1"/>
  <c r="H94" i="1"/>
  <c r="N94" i="1"/>
  <c r="O94" i="1" s="1"/>
  <c r="L96" i="1"/>
  <c r="F96" i="1" s="1"/>
  <c r="K96" i="1"/>
  <c r="E96" i="1" s="1"/>
  <c r="J96" i="1"/>
  <c r="I96" i="1"/>
  <c r="B97" i="1"/>
  <c r="G97" i="1"/>
  <c r="C98" i="1"/>
  <c r="L97" i="1" l="1"/>
  <c r="F97" i="1" s="1"/>
  <c r="K97" i="1"/>
  <c r="E97" i="1" s="1"/>
  <c r="J97" i="1"/>
  <c r="I97" i="1"/>
  <c r="B98" i="1"/>
  <c r="M95" i="1"/>
  <c r="H95" i="1"/>
  <c r="D96" i="1"/>
  <c r="N95" i="1"/>
  <c r="O95" i="1" s="1"/>
  <c r="G98" i="1"/>
  <c r="C99" i="1"/>
  <c r="M96" i="1" l="1"/>
  <c r="H96" i="1"/>
  <c r="D97" i="1"/>
  <c r="N96" i="1"/>
  <c r="O96" i="1" s="1"/>
  <c r="K98" i="1"/>
  <c r="E98" i="1" s="1"/>
  <c r="J98" i="1"/>
  <c r="I98" i="1"/>
  <c r="B99" i="1"/>
  <c r="L98" i="1"/>
  <c r="F98" i="1" s="1"/>
  <c r="G99" i="1"/>
  <c r="C100" i="1"/>
  <c r="I99" i="1" l="1"/>
  <c r="B100" i="1"/>
  <c r="L99" i="1"/>
  <c r="F99" i="1" s="1"/>
  <c r="K99" i="1"/>
  <c r="E99" i="1" s="1"/>
  <c r="J99" i="1"/>
  <c r="M97" i="1"/>
  <c r="H97" i="1"/>
  <c r="D98" i="1"/>
  <c r="N97" i="1"/>
  <c r="O97" i="1" s="1"/>
  <c r="G100" i="1"/>
  <c r="C101" i="1"/>
  <c r="H98" i="1" l="1"/>
  <c r="D99" i="1"/>
  <c r="M98" i="1"/>
  <c r="N98" i="1"/>
  <c r="O98" i="1" s="1"/>
  <c r="C102" i="1"/>
  <c r="G101" i="1"/>
  <c r="B101" i="1"/>
  <c r="L100" i="1"/>
  <c r="F100" i="1" s="1"/>
  <c r="K100" i="1"/>
  <c r="E100" i="1" s="1"/>
  <c r="J100" i="1"/>
  <c r="I100" i="1"/>
  <c r="B102" i="1" l="1"/>
  <c r="L101" i="1"/>
  <c r="F101" i="1" s="1"/>
  <c r="K101" i="1"/>
  <c r="E101" i="1" s="1"/>
  <c r="J101" i="1"/>
  <c r="I101" i="1"/>
  <c r="G102" i="1"/>
  <c r="C103" i="1"/>
  <c r="H99" i="1"/>
  <c r="D100" i="1"/>
  <c r="M99" i="1"/>
  <c r="N99" i="1"/>
  <c r="O99" i="1" s="1"/>
  <c r="G103" i="1" l="1"/>
  <c r="C104" i="1"/>
  <c r="D101" i="1"/>
  <c r="M100" i="1"/>
  <c r="H100" i="1"/>
  <c r="N100" i="1"/>
  <c r="O100" i="1" s="1"/>
  <c r="L102" i="1"/>
  <c r="F102" i="1" s="1"/>
  <c r="K102" i="1"/>
  <c r="E102" i="1" s="1"/>
  <c r="J102" i="1"/>
  <c r="I102" i="1"/>
  <c r="B103" i="1"/>
  <c r="G104" i="1" l="1"/>
  <c r="C105" i="1"/>
  <c r="M101" i="1"/>
  <c r="H101" i="1"/>
  <c r="D102" i="1"/>
  <c r="N101" i="1"/>
  <c r="O101" i="1" s="1"/>
  <c r="L103" i="1"/>
  <c r="F103" i="1" s="1"/>
  <c r="K103" i="1"/>
  <c r="E103" i="1" s="1"/>
  <c r="J103" i="1"/>
  <c r="I103" i="1"/>
  <c r="B104" i="1"/>
  <c r="M102" i="1" l="1"/>
  <c r="H102" i="1"/>
  <c r="D103" i="1"/>
  <c r="N102" i="1"/>
  <c r="O102" i="1" s="1"/>
  <c r="G105" i="1"/>
  <c r="C106" i="1"/>
  <c r="K104" i="1"/>
  <c r="E104" i="1" s="1"/>
  <c r="J104" i="1"/>
  <c r="I104" i="1"/>
  <c r="B105" i="1"/>
  <c r="L104" i="1"/>
  <c r="F104" i="1" s="1"/>
  <c r="I105" i="1" l="1"/>
  <c r="B106" i="1"/>
  <c r="T78" i="1"/>
  <c r="U78" i="1" s="1"/>
  <c r="S78" i="1"/>
  <c r="L105" i="1"/>
  <c r="F105" i="1" s="1"/>
  <c r="K105" i="1"/>
  <c r="E105" i="1" s="1"/>
  <c r="J105" i="1"/>
  <c r="G106" i="1"/>
  <c r="C107" i="1"/>
  <c r="M103" i="1"/>
  <c r="H103" i="1"/>
  <c r="D104" i="1"/>
  <c r="N103" i="1"/>
  <c r="O103" i="1" s="1"/>
  <c r="C108" i="1" l="1"/>
  <c r="G107" i="1"/>
  <c r="B107" i="1"/>
  <c r="L106" i="1"/>
  <c r="F106" i="1" s="1"/>
  <c r="K106" i="1"/>
  <c r="E106" i="1" s="1"/>
  <c r="J106" i="1"/>
  <c r="I106" i="1"/>
  <c r="H104" i="1"/>
  <c r="D105" i="1"/>
  <c r="M104" i="1"/>
  <c r="N104" i="1"/>
  <c r="O104" i="1" s="1"/>
  <c r="B108" i="1" l="1"/>
  <c r="L107" i="1"/>
  <c r="F107" i="1" s="1"/>
  <c r="K107" i="1"/>
  <c r="E107" i="1" s="1"/>
  <c r="J107" i="1"/>
  <c r="I107" i="1"/>
  <c r="G108" i="1"/>
  <c r="C109" i="1"/>
  <c r="H105" i="1"/>
  <c r="D106" i="1"/>
  <c r="M105" i="1"/>
  <c r="N105" i="1"/>
  <c r="O105" i="1" s="1"/>
  <c r="D107" i="1" l="1"/>
  <c r="M106" i="1"/>
  <c r="H106" i="1"/>
  <c r="N106" i="1"/>
  <c r="O106" i="1" s="1"/>
  <c r="G109" i="1"/>
  <c r="C110" i="1"/>
  <c r="L108" i="1"/>
  <c r="F108" i="1" s="1"/>
  <c r="K108" i="1"/>
  <c r="E108" i="1" s="1"/>
  <c r="J108" i="1"/>
  <c r="I108" i="1"/>
  <c r="B109" i="1"/>
  <c r="L109" i="1" l="1"/>
  <c r="F109" i="1" s="1"/>
  <c r="K109" i="1"/>
  <c r="E109" i="1" s="1"/>
  <c r="J109" i="1"/>
  <c r="I109" i="1"/>
  <c r="B110" i="1"/>
  <c r="G110" i="1"/>
  <c r="C111" i="1"/>
  <c r="M107" i="1"/>
  <c r="H107" i="1"/>
  <c r="D108" i="1"/>
  <c r="N107" i="1"/>
  <c r="O107" i="1" s="1"/>
  <c r="K110" i="1" l="1"/>
  <c r="E110" i="1" s="1"/>
  <c r="J110" i="1"/>
  <c r="I110" i="1"/>
  <c r="B111" i="1"/>
  <c r="N110" i="1"/>
  <c r="L110" i="1"/>
  <c r="F110" i="1" s="1"/>
  <c r="G111" i="1"/>
  <c r="C112" i="1"/>
  <c r="M108" i="1"/>
  <c r="H108" i="1"/>
  <c r="D109" i="1"/>
  <c r="N108" i="1"/>
  <c r="O108" i="1" s="1"/>
  <c r="G112" i="1" l="1"/>
  <c r="C113" i="1"/>
  <c r="I111" i="1"/>
  <c r="B112" i="1"/>
  <c r="N111" i="1"/>
  <c r="L111" i="1"/>
  <c r="F111" i="1" s="1"/>
  <c r="K111" i="1"/>
  <c r="E111" i="1" s="1"/>
  <c r="J111" i="1"/>
  <c r="M109" i="1"/>
  <c r="H109" i="1"/>
  <c r="D110" i="1"/>
  <c r="N109" i="1"/>
  <c r="O109" i="1" s="1"/>
  <c r="O110" i="1" s="1"/>
  <c r="O111" i="1" l="1"/>
  <c r="B113" i="1"/>
  <c r="N112" i="1"/>
  <c r="O112" i="1" s="1"/>
  <c r="L112" i="1"/>
  <c r="F112" i="1" s="1"/>
  <c r="K112" i="1"/>
  <c r="E112" i="1" s="1"/>
  <c r="J112" i="1"/>
  <c r="I112" i="1"/>
  <c r="C114" i="1"/>
  <c r="G113" i="1"/>
  <c r="H110" i="1"/>
  <c r="D111" i="1"/>
  <c r="M110" i="1"/>
  <c r="G114" i="1" l="1"/>
  <c r="C115" i="1"/>
  <c r="B114" i="1"/>
  <c r="N113" i="1"/>
  <c r="O113" i="1" s="1"/>
  <c r="L113" i="1"/>
  <c r="F113" i="1" s="1"/>
  <c r="K113" i="1"/>
  <c r="E113" i="1" s="1"/>
  <c r="J113" i="1"/>
  <c r="I113" i="1"/>
  <c r="H111" i="1"/>
  <c r="D112" i="1"/>
  <c r="M111" i="1"/>
  <c r="D113" i="1" l="1"/>
  <c r="M112" i="1"/>
  <c r="H112" i="1"/>
  <c r="N114" i="1"/>
  <c r="O114" i="1" s="1"/>
  <c r="L114" i="1"/>
  <c r="F114" i="1" s="1"/>
  <c r="K114" i="1"/>
  <c r="E114" i="1" s="1"/>
  <c r="J114" i="1"/>
  <c r="I114" i="1"/>
  <c r="B115" i="1"/>
  <c r="G115" i="1"/>
  <c r="C116" i="1"/>
  <c r="L115" i="1" l="1"/>
  <c r="F115" i="1" s="1"/>
  <c r="K115" i="1"/>
  <c r="E115" i="1" s="1"/>
  <c r="J115" i="1"/>
  <c r="I115" i="1"/>
  <c r="B116" i="1"/>
  <c r="N115" i="1"/>
  <c r="O115" i="1" s="1"/>
  <c r="M113" i="1"/>
  <c r="H113" i="1"/>
  <c r="D114" i="1"/>
  <c r="G116" i="1"/>
  <c r="C117" i="1"/>
  <c r="M114" i="1" l="1"/>
  <c r="H114" i="1"/>
  <c r="D115" i="1"/>
  <c r="K116" i="1"/>
  <c r="E116" i="1" s="1"/>
  <c r="J116" i="1"/>
  <c r="I116" i="1"/>
  <c r="B117" i="1"/>
  <c r="N116" i="1"/>
  <c r="O116" i="1" s="1"/>
  <c r="L116" i="1"/>
  <c r="F116" i="1" s="1"/>
  <c r="G117" i="1"/>
  <c r="C118" i="1"/>
  <c r="I117" i="1" l="1"/>
  <c r="B118" i="1"/>
  <c r="N117" i="1"/>
  <c r="O117" i="1" s="1"/>
  <c r="L117" i="1"/>
  <c r="F117" i="1" s="1"/>
  <c r="K117" i="1"/>
  <c r="E117" i="1" s="1"/>
  <c r="J117" i="1"/>
  <c r="M115" i="1"/>
  <c r="H115" i="1"/>
  <c r="D116" i="1"/>
  <c r="G118" i="1"/>
  <c r="C119" i="1"/>
  <c r="H116" i="1" l="1"/>
  <c r="D117" i="1"/>
  <c r="M116" i="1"/>
  <c r="B119" i="1"/>
  <c r="N118" i="1"/>
  <c r="O118" i="1" s="1"/>
  <c r="L118" i="1"/>
  <c r="F118" i="1" s="1"/>
  <c r="K118" i="1"/>
  <c r="E118" i="1" s="1"/>
  <c r="J118" i="1"/>
  <c r="I118" i="1"/>
  <c r="C120" i="1"/>
  <c r="G119" i="1"/>
  <c r="B120" i="1" l="1"/>
  <c r="N119" i="1"/>
  <c r="O119" i="1" s="1"/>
  <c r="L119" i="1"/>
  <c r="F119" i="1" s="1"/>
  <c r="K119" i="1"/>
  <c r="E119" i="1" s="1"/>
  <c r="J119" i="1"/>
  <c r="I119" i="1"/>
  <c r="G120" i="1"/>
  <c r="C121" i="1"/>
  <c r="H117" i="1"/>
  <c r="D118" i="1"/>
  <c r="M117" i="1"/>
  <c r="D119" i="1" l="1"/>
  <c r="M118" i="1"/>
  <c r="H118" i="1"/>
  <c r="G121" i="1"/>
  <c r="C122" i="1"/>
  <c r="N120" i="1"/>
  <c r="O120" i="1" s="1"/>
  <c r="L120" i="1"/>
  <c r="F120" i="1" s="1"/>
  <c r="K120" i="1"/>
  <c r="E120" i="1" s="1"/>
  <c r="J120" i="1"/>
  <c r="I120" i="1"/>
  <c r="B121" i="1"/>
  <c r="G122" i="1" l="1"/>
  <c r="C123" i="1"/>
  <c r="M119" i="1"/>
  <c r="H119" i="1"/>
  <c r="D120" i="1"/>
  <c r="L121" i="1"/>
  <c r="F121" i="1" s="1"/>
  <c r="K121" i="1"/>
  <c r="E121" i="1" s="1"/>
  <c r="J121" i="1"/>
  <c r="I121" i="1"/>
  <c r="B122" i="1"/>
  <c r="N121" i="1"/>
  <c r="O121" i="1" s="1"/>
  <c r="E122" i="1" l="1"/>
  <c r="K122" i="1"/>
  <c r="J122" i="1"/>
  <c r="I122" i="1"/>
  <c r="B123" i="1"/>
  <c r="N122" i="1"/>
  <c r="O122" i="1" s="1"/>
  <c r="L122" i="1"/>
  <c r="F122" i="1" s="1"/>
  <c r="M120" i="1"/>
  <c r="H120" i="1"/>
  <c r="D121" i="1"/>
  <c r="G123" i="1"/>
  <c r="C124" i="1"/>
  <c r="M121" i="1" l="1"/>
  <c r="H121" i="1"/>
  <c r="D122" i="1"/>
  <c r="I123" i="1"/>
  <c r="B124" i="1"/>
  <c r="N123" i="1"/>
  <c r="O123" i="1" s="1"/>
  <c r="L123" i="1"/>
  <c r="F123" i="1" s="1"/>
  <c r="K123" i="1"/>
  <c r="E123" i="1" s="1"/>
  <c r="J123" i="1"/>
  <c r="G124" i="1"/>
  <c r="C125" i="1"/>
  <c r="C126" i="1" l="1"/>
  <c r="G126" i="1" s="1"/>
  <c r="G125" i="1"/>
  <c r="B125" i="1"/>
  <c r="N124" i="1"/>
  <c r="O124" i="1" s="1"/>
  <c r="L124" i="1"/>
  <c r="F124" i="1" s="1"/>
  <c r="K124" i="1"/>
  <c r="E124" i="1" s="1"/>
  <c r="J124" i="1"/>
  <c r="I124" i="1"/>
  <c r="H122" i="1"/>
  <c r="D123" i="1"/>
  <c r="M122" i="1"/>
  <c r="H123" i="1" l="1"/>
  <c r="D124" i="1"/>
  <c r="M123" i="1"/>
  <c r="B126" i="1"/>
  <c r="N125" i="1"/>
  <c r="O125" i="1" s="1"/>
  <c r="L125" i="1"/>
  <c r="F125" i="1" s="1"/>
  <c r="K125" i="1"/>
  <c r="E125" i="1" s="1"/>
  <c r="J125" i="1"/>
  <c r="I125" i="1"/>
  <c r="N126" i="1" l="1"/>
  <c r="O126" i="1" s="1"/>
  <c r="L126" i="1"/>
  <c r="F126" i="1" s="1"/>
  <c r="K126" i="1"/>
  <c r="E126" i="1" s="1"/>
  <c r="J126" i="1"/>
  <c r="I126" i="1"/>
  <c r="D125" i="1"/>
  <c r="M124" i="1"/>
  <c r="H124" i="1"/>
  <c r="S68" i="1" s="1"/>
  <c r="T68" i="1" s="1"/>
  <c r="U68" i="1" s="1"/>
  <c r="F68" i="1" l="1"/>
  <c r="G68" i="1"/>
  <c r="E68" i="1"/>
  <c r="M125" i="1"/>
  <c r="H125" i="1"/>
  <c r="D126" i="1"/>
  <c r="M126" i="1" l="1"/>
  <c r="H126" i="1"/>
  <c r="D68" i="1"/>
  <c r="H68" i="1"/>
  <c r="I68" i="1"/>
  <c r="M68" i="1" l="1"/>
  <c r="K68" i="1"/>
  <c r="J68" i="1"/>
  <c r="P68" i="1" l="1"/>
  <c r="O68" i="1"/>
  <c r="N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Simmo Talpas-Taltsepp</author>
  </authors>
  <commentList>
    <comment ref="R4" authorId="0" shapeId="0" xr:uid="{E2261CD2-70B4-4A78-9333-2A7577F6966E}">
      <text>
        <r>
          <rPr>
            <b/>
            <sz val="9"/>
            <color indexed="81"/>
            <rFont val="Segoe UI"/>
            <family val="2"/>
            <charset val="186"/>
          </rPr>
          <t>Simmo Talpas-Taltsepp:</t>
        </r>
        <r>
          <rPr>
            <sz val="9"/>
            <color indexed="81"/>
            <rFont val="Segoe UI"/>
            <family val="2"/>
            <charset val="186"/>
          </rPr>
          <t xml:space="preserve">
Arvestusaasta - aasta mil koguti loendusinfo</t>
        </r>
      </text>
    </comment>
  </commentList>
</comments>
</file>

<file path=xl/sharedStrings.xml><?xml version="1.0" encoding="utf-8"?>
<sst xmlns="http://schemas.openxmlformats.org/spreadsheetml/2006/main" count="7397" uniqueCount="2020">
  <si>
    <t>bp-2050_aruanne.pdf</t>
  </si>
  <si>
    <t>Baasprognoos (muudetud siirdetegurid ja prognoosi pikkust saab varieerida)</t>
  </si>
  <si>
    <t>Projekt aastast</t>
  </si>
  <si>
    <t>Maakond</t>
  </si>
  <si>
    <t>Objekti valmimise aasta</t>
  </si>
  <si>
    <t>Prognoos (20 või 30) aastat</t>
  </si>
  <si>
    <t>Oranzid lahtrid - ise täita</t>
  </si>
  <si>
    <t>Maantee</t>
  </si>
  <si>
    <t>liik</t>
  </si>
  <si>
    <t>nr</t>
  </si>
  <si>
    <t>nimetus</t>
  </si>
  <si>
    <t>Arvestusperioodi pikkus</t>
  </si>
  <si>
    <t>Arvestusaasta</t>
  </si>
  <si>
    <t>Sinised lahtrid - arvutatakse automaatselt</t>
  </si>
  <si>
    <t>Teelõik</t>
  </si>
  <si>
    <t>algus km</t>
  </si>
  <si>
    <t>lõpp km</t>
  </si>
  <si>
    <t>pikkus</t>
  </si>
  <si>
    <t>Lühendid:</t>
  </si>
  <si>
    <t>I - AKÖL vaadeldaval teelõigul</t>
  </si>
  <si>
    <t>Aasta</t>
  </si>
  <si>
    <t>Kokku</t>
  </si>
  <si>
    <t>SAPA</t>
  </si>
  <si>
    <t>VAAB</t>
  </si>
  <si>
    <t>AR</t>
  </si>
  <si>
    <t>sapa%</t>
  </si>
  <si>
    <t>vaab%</t>
  </si>
  <si>
    <t>ar%</t>
  </si>
  <si>
    <t>KAP kontekstis ebavajalik</t>
  </si>
  <si>
    <t>II - Baas PLP</t>
  </si>
  <si>
    <t>km</t>
  </si>
  <si>
    <t>PLP nimi</t>
  </si>
  <si>
    <t>Kangru</t>
  </si>
  <si>
    <t>III - AKÖL (PLP)</t>
  </si>
  <si>
    <t>IV - Tipptunnid valitud aastast (PLP) - ainult 3000+ AKÖL</t>
  </si>
  <si>
    <t>Variant 1</t>
  </si>
  <si>
    <t>n/AKÖL</t>
  </si>
  <si>
    <t>Variant 2 (enamkoormatud suund erineb variandi 1 omast)</t>
  </si>
  <si>
    <t>n(a/h)</t>
  </si>
  <si>
    <t>Suund 1</t>
  </si>
  <si>
    <t>TTT</t>
  </si>
  <si>
    <t>N(a/h)</t>
  </si>
  <si>
    <t>Suund 2</t>
  </si>
  <si>
    <t>Nädal</t>
  </si>
  <si>
    <t>Päev</t>
  </si>
  <si>
    <t>Tund</t>
  </si>
  <si>
    <t>%</t>
  </si>
  <si>
    <t>30.tt</t>
  </si>
  <si>
    <t>R</t>
  </si>
  <si>
    <t>T</t>
  </si>
  <si>
    <t>200.tt</t>
  </si>
  <si>
    <t>V - Liiklusloenduse tulemused</t>
  </si>
  <si>
    <t>Püsiloenduspunkti võrdlus (ainult 3000+ AKÖL)</t>
  </si>
  <si>
    <t>Loendustulemused</t>
  </si>
  <si>
    <t>Baas PLP NKÖL valitud aasta samal nädalal</t>
  </si>
  <si>
    <t>NKÖL</t>
  </si>
  <si>
    <t>Nädalategur</t>
  </si>
  <si>
    <t>NKÖL/AKÖL</t>
  </si>
  <si>
    <t>VI - Suurima liiklussagedusega tipptundide andmed loendusristlõikes (LP-1 max) - ainult 3000+ AKÖL</t>
  </si>
  <si>
    <t>LP-1 max</t>
  </si>
  <si>
    <t>VII - Liikluskoosseis loendusnädala erinevatel nädalapäevadel ja tipptundidel - ainult 3000+ AKÖL</t>
  </si>
  <si>
    <t xml:space="preserve">Suunad </t>
  </si>
  <si>
    <t>kokku</t>
  </si>
  <si>
    <t>suuna%</t>
  </si>
  <si>
    <t>VIII - Üleminekutegurid loenduspunkti jaoks - ainult 3000+ AKÖL</t>
  </si>
  <si>
    <t>IX - Arvutuslikud liiklussagedused teelõigul (ainult 3000+ AKÖL)</t>
  </si>
  <si>
    <t>X -  Arvutuslikud liiklussagedused sõidukiliikide ja sõidusuundade lõikes lähteaastal (ainult 3000+ AKÖL)</t>
  </si>
  <si>
    <t>Variant 2</t>
  </si>
  <si>
    <t>XI - Prognoosi tegurid</t>
  </si>
  <si>
    <t>Erakorralised muutused liikluses</t>
  </si>
  <si>
    <t>Arvutuslik liiklussagedus sõidukite lõikes arvutusaastal</t>
  </si>
  <si>
    <t>Mnt liik</t>
  </si>
  <si>
    <t>Üleriigiline</t>
  </si>
  <si>
    <t>Maakondlik</t>
  </si>
  <si>
    <t>Piiriülene</t>
  </si>
  <si>
    <t>Kontroll</t>
  </si>
  <si>
    <t>aastal</t>
  </si>
  <si>
    <t>PM</t>
  </si>
  <si>
    <t>Põhi</t>
  </si>
  <si>
    <t>TM</t>
  </si>
  <si>
    <t>Tugi</t>
  </si>
  <si>
    <t>KM</t>
  </si>
  <si>
    <t>Kõrval</t>
  </si>
  <si>
    <t>valitud</t>
  </si>
  <si>
    <t>Aastaid perioodist 2020-2030</t>
  </si>
  <si>
    <t>Aastaid perioodist 2031-2040</t>
  </si>
  <si>
    <t>Aastaid perioodist 2041-2050</t>
  </si>
  <si>
    <t>Piiriülene/välismaine</t>
  </si>
  <si>
    <t>Maanteeliigi PT tegur</t>
  </si>
  <si>
    <t>Tegurid kokku</t>
  </si>
  <si>
    <t>Perioodi kasv</t>
  </si>
  <si>
    <t xml:space="preserve">XII - Eeldatav AKÖL </t>
  </si>
  <si>
    <t>Kasv</t>
  </si>
  <si>
    <t>Ümardus</t>
  </si>
  <si>
    <t>rajategur</t>
  </si>
  <si>
    <t>ESAL kokku</t>
  </si>
  <si>
    <t>ESAL päevas (KAP Q)</t>
  </si>
  <si>
    <t>Evaj</t>
  </si>
  <si>
    <t>AKÖL</t>
  </si>
  <si>
    <t>XIII - Eeldatavad arvutuslike tipptundide liiklussagedused (ainult 3000+ AKÖL)</t>
  </si>
  <si>
    <t>SMA 7 aastaks ajaldamise korral:</t>
  </si>
  <si>
    <t>20-30</t>
  </si>
  <si>
    <t>30-40</t>
  </si>
  <si>
    <t>40-50</t>
  </si>
  <si>
    <t>siirdetegurid</t>
  </si>
  <si>
    <t>Lähtetase</t>
  </si>
  <si>
    <t>Q</t>
  </si>
  <si>
    <t>ESAL</t>
  </si>
  <si>
    <t>SAPA koondtegur</t>
  </si>
  <si>
    <t>VAAB koondtegur</t>
  </si>
  <si>
    <t>AR koondtegur</t>
  </si>
  <si>
    <t>Kood</t>
  </si>
  <si>
    <t>Prognoosi tase</t>
  </si>
  <si>
    <t>2020-30</t>
  </si>
  <si>
    <t>2031-40</t>
  </si>
  <si>
    <t>2041-50</t>
  </si>
  <si>
    <t>AVG</t>
  </si>
  <si>
    <t>Keskmine</t>
  </si>
  <si>
    <t>MAX</t>
  </si>
  <si>
    <t>Kõrge</t>
  </si>
  <si>
    <t>MIN</t>
  </si>
  <si>
    <t>Madal</t>
  </si>
  <si>
    <t>MK kood</t>
  </si>
  <si>
    <t>Harju</t>
  </si>
  <si>
    <t>Hiiu</t>
  </si>
  <si>
    <t>Ida-Viru</t>
  </si>
  <si>
    <t xml:space="preserve">Jõgeva </t>
  </si>
  <si>
    <t xml:space="preserve">Järva </t>
  </si>
  <si>
    <t xml:space="preserve">Lääne </t>
  </si>
  <si>
    <t>Lääne-Viru</t>
  </si>
  <si>
    <t xml:space="preserve">Põlva </t>
  </si>
  <si>
    <t xml:space="preserve">Pärnu </t>
  </si>
  <si>
    <t xml:space="preserve">Rapla </t>
  </si>
  <si>
    <t xml:space="preserve">Saare </t>
  </si>
  <si>
    <t xml:space="preserve">Tartu </t>
  </si>
  <si>
    <t xml:space="preserve">Valga </t>
  </si>
  <si>
    <t xml:space="preserve">Viljandi </t>
  </si>
  <si>
    <t xml:space="preserve">Võru </t>
  </si>
  <si>
    <t>Sellist maakonda ei ole veel moodustatud</t>
  </si>
  <si>
    <t xml:space="preserve">Lääne-Viru </t>
  </si>
  <si>
    <t>Teeliik</t>
  </si>
  <si>
    <t>Põhimaantee</t>
  </si>
  <si>
    <t>Tugimaantee</t>
  </si>
  <si>
    <t>Mnt nr</t>
  </si>
  <si>
    <t>Mnt nimi</t>
  </si>
  <si>
    <t>Tallinn - Narva</t>
  </si>
  <si>
    <t>Tallinn - Tartu - Võru - Luhamaa</t>
  </si>
  <si>
    <t>Jõhvi - Tartu - Valga</t>
  </si>
  <si>
    <t>Tallinn - Pärnu - Ikla</t>
  </si>
  <si>
    <t>Pärnu - Rakvere - Sõmeru</t>
  </si>
  <si>
    <t>Valga - Uulu</t>
  </si>
  <si>
    <t>Riia - Pihkva</t>
  </si>
  <si>
    <t>Tallinn - Paldiski</t>
  </si>
  <si>
    <t>Ääsmäe - Haapsalu - Rohuküla</t>
  </si>
  <si>
    <t>Risti - Virtsu - Kuivastu - Kuressaare</t>
  </si>
  <si>
    <t>Tallinna ringtee</t>
  </si>
  <si>
    <t>Kose - Jägala</t>
  </si>
  <si>
    <t>Jägala - Käravete</t>
  </si>
  <si>
    <t>Kose - Purila</t>
  </si>
  <si>
    <t>Tallinn - Rapla - Türi</t>
  </si>
  <si>
    <t>Keila - Haapsalu</t>
  </si>
  <si>
    <t>Niitvälja - Kulna</t>
  </si>
  <si>
    <t>Põdruse - Kunda - Pada</t>
  </si>
  <si>
    <t>Rakvere - Luige</t>
  </si>
  <si>
    <t>Rakvere - Väike-Maarja - Vägeva</t>
  </si>
  <si>
    <t>Rakvere - Haljala</t>
  </si>
  <si>
    <t>Tapa - Loobu</t>
  </si>
  <si>
    <t>Mäeküla - Koeru - Kapu</t>
  </si>
  <si>
    <t>Türi - Arkma</t>
  </si>
  <si>
    <t>Rapla - Järvakandi - Kergu</t>
  </si>
  <si>
    <t>Rapla - Märjamaa</t>
  </si>
  <si>
    <t>Märjamaa - Koluvere</t>
  </si>
  <si>
    <t>Haapsalu - Laiküla</t>
  </si>
  <si>
    <t>Jõhvi - Vasknarva</t>
  </si>
  <si>
    <t>Jõhvi - Kose</t>
  </si>
  <si>
    <t>Kiviõli - Varja</t>
  </si>
  <si>
    <t>Iisaku - Tudulinna - Avinurme</t>
  </si>
  <si>
    <t>Jõgeva - Mustvee</t>
  </si>
  <si>
    <t>Jõgeva - Põltsamaa</t>
  </si>
  <si>
    <t>Põltsamaa - Võhma</t>
  </si>
  <si>
    <t>Tartu - Jõgeva - Aravete</t>
  </si>
  <si>
    <t>Tartu - Tiksoja</t>
  </si>
  <si>
    <t>Kärevere - Kärkna</t>
  </si>
  <si>
    <t>Kärkna - Kobratu</t>
  </si>
  <si>
    <t>Aovere - Kallaste - Omedu</t>
  </si>
  <si>
    <t>Aovere - Luunja</t>
  </si>
  <si>
    <t>Tartu - Räpina - Värska</t>
  </si>
  <si>
    <t>Tatra - Otepää - Sangaste</t>
  </si>
  <si>
    <t>Sangla - Rõngu</t>
  </si>
  <si>
    <t>Imavere - Viljandi - Karksi-Nuia</t>
  </si>
  <si>
    <t>Viljandi tee</t>
  </si>
  <si>
    <t>Viljandi - Põltsamaa</t>
  </si>
  <si>
    <t>Viljandi - Rõngu</t>
  </si>
  <si>
    <t>Laidu tee</t>
  </si>
  <si>
    <t>Karksi-Nuia - Lilli</t>
  </si>
  <si>
    <t>Mõisaküla tee</t>
  </si>
  <si>
    <t>Mudiste - Suure-Jaani - Vändra</t>
  </si>
  <si>
    <t>Aluste - Kergu</t>
  </si>
  <si>
    <t>Pärnu - Tori</t>
  </si>
  <si>
    <t>Pärnu - Lihula</t>
  </si>
  <si>
    <t>Põlva - Reola</t>
  </si>
  <si>
    <t>Kanepi - Leevaku</t>
  </si>
  <si>
    <t>Karisilla - Petseri</t>
  </si>
  <si>
    <t>Võru - Põlva</t>
  </si>
  <si>
    <t>Võru - Räpina</t>
  </si>
  <si>
    <t>Võru - Verijärve</t>
  </si>
  <si>
    <t>Võru - Mõniste - Valga</t>
  </si>
  <si>
    <t>Mõniste - Ape</t>
  </si>
  <si>
    <t>Võru - Kuigatsi - Tõrva</t>
  </si>
  <si>
    <t>Antsla - Vaabina</t>
  </si>
  <si>
    <t>Rõngu - Otepää - Kanepi</t>
  </si>
  <si>
    <t>Sangaste - Tõlliste</t>
  </si>
  <si>
    <t>Tõrva - Pikasilla</t>
  </si>
  <si>
    <t>Tumala - Orissaare - Väike väin</t>
  </si>
  <si>
    <t>Kuressaare ringtee</t>
  </si>
  <si>
    <t>Kuressaare - Sääre</t>
  </si>
  <si>
    <t>Kuressaare - Kihelkonna - Veere</t>
  </si>
  <si>
    <t>Upa - Leisi</t>
  </si>
  <si>
    <t>Heltermaa - Kärdla - Luidja</t>
  </si>
  <si>
    <t>Kärdla - Käina</t>
  </si>
  <si>
    <t>Lehtma sadama tee</t>
  </si>
  <si>
    <t>Suuremõisa - Käina - Emmaste</t>
  </si>
  <si>
    <t>Emmaste - Luidja</t>
  </si>
  <si>
    <t>Liiapeksi - Loksa</t>
  </si>
  <si>
    <t>Kuressaare - Võhma - Panga</t>
  </si>
  <si>
    <t>Põlva ringtee</t>
  </si>
  <si>
    <t>Rakvere - Rannapungerja</t>
  </si>
  <si>
    <t>Põlva - Saverna</t>
  </si>
  <si>
    <t>Põlva - Karisilla</t>
  </si>
  <si>
    <t>Narva - Narva-Jõesuu - Hiiemetsa</t>
  </si>
  <si>
    <t>Tartu - Viljandi - Kilingi-Nõmme</t>
  </si>
  <si>
    <t>Kohtla-Järve - Kukruse - Tammiku</t>
  </si>
  <si>
    <t>Muuga sadama tee</t>
  </si>
  <si>
    <t>Kõrveküla - Tartu</t>
  </si>
  <si>
    <t>Patika II</t>
  </si>
  <si>
    <t>Saha-Loo tee</t>
  </si>
  <si>
    <t>Tuuleveski tee</t>
  </si>
  <si>
    <t>Idarebase tee</t>
  </si>
  <si>
    <t>Valaste - Kukruse mõisa</t>
  </si>
  <si>
    <t>Laanese tee</t>
  </si>
  <si>
    <t>Jõhvi kalmistu tee</t>
  </si>
  <si>
    <t>Mäe</t>
  </si>
  <si>
    <t>Edise tee</t>
  </si>
  <si>
    <t>Pikkjärve - Maki</t>
  </si>
  <si>
    <t>Pikkjärve jalgtee</t>
  </si>
  <si>
    <t>Vahi tee</t>
  </si>
  <si>
    <t>Vahi ühendustee</t>
  </si>
  <si>
    <t>Veto jalgtee</t>
  </si>
  <si>
    <t>Kaarepere jaama tee</t>
  </si>
  <si>
    <t>Tarbja - Lasputre</t>
  </si>
  <si>
    <t>Risti ringi põik</t>
  </si>
  <si>
    <t>Viitna tee</t>
  </si>
  <si>
    <t>Rõmeda tee</t>
  </si>
  <si>
    <t>Kallavere - Ülgase</t>
  </si>
  <si>
    <t>Maardu mõisa tee</t>
  </si>
  <si>
    <t>Maardu - Raasiku</t>
  </si>
  <si>
    <t>Kodasoo - Kaberla</t>
  </si>
  <si>
    <t>Kiiu - Soodla</t>
  </si>
  <si>
    <t>Kuusalu tee</t>
  </si>
  <si>
    <t>Kahala tee</t>
  </si>
  <si>
    <t>Valgejõe tee</t>
  </si>
  <si>
    <t>Jõelähtme - Kostivere</t>
  </si>
  <si>
    <t>Nehatu - Loo - Lagedi</t>
  </si>
  <si>
    <t>Lagedi jaama tee</t>
  </si>
  <si>
    <t>Lagedi - Jüri</t>
  </si>
  <si>
    <t>Assaku - Jüri</t>
  </si>
  <si>
    <t>Jüri - Vaida</t>
  </si>
  <si>
    <t>Kurna - Tuhala</t>
  </si>
  <si>
    <t>Kanama - Jõgisoo</t>
  </si>
  <si>
    <t>Valingu - Jõgisoo</t>
  </si>
  <si>
    <t>Kose tee</t>
  </si>
  <si>
    <t>Kose sanatooriumi tee</t>
  </si>
  <si>
    <t>Kose - Ravila - Nõmbra</t>
  </si>
  <si>
    <t>Viskla - Pikavere</t>
  </si>
  <si>
    <t>Perila - Jäneda</t>
  </si>
  <si>
    <t>Alavere tee</t>
  </si>
  <si>
    <t>Kaunissaare - Kehra</t>
  </si>
  <si>
    <t>Kehra jaama tee</t>
  </si>
  <si>
    <t>Kehra tee</t>
  </si>
  <si>
    <t>Anija tee</t>
  </si>
  <si>
    <t>Soodla - Kehra</t>
  </si>
  <si>
    <t>Soodla tee</t>
  </si>
  <si>
    <t>Raudoja - Vikipalu - Kehra</t>
  </si>
  <si>
    <t>Alavere ring</t>
  </si>
  <si>
    <t>Alavere - Voose</t>
  </si>
  <si>
    <t>Ojasoo - Ardu</t>
  </si>
  <si>
    <t>Kõue - Virla</t>
  </si>
  <si>
    <t>Triigi - Kõue</t>
  </si>
  <si>
    <t>Tõdva - Nabala</t>
  </si>
  <si>
    <t>Kirdalu - Kiisa</t>
  </si>
  <si>
    <t>Kirdalu tee</t>
  </si>
  <si>
    <t>Tagadi - Kurtna</t>
  </si>
  <si>
    <t>Vaida tee</t>
  </si>
  <si>
    <t>Sausti - Kiili</t>
  </si>
  <si>
    <t>Lähtse - Paekna</t>
  </si>
  <si>
    <t>Kivi tee</t>
  </si>
  <si>
    <t>Ruila - Laitse</t>
  </si>
  <si>
    <t>Riisipere - Nurme</t>
  </si>
  <si>
    <t>Riisipere jaama tee</t>
  </si>
  <si>
    <t>Viruküla - Riisipere</t>
  </si>
  <si>
    <t>Turba - Lehetu</t>
  </si>
  <si>
    <t>Ellamaa - Koluvere</t>
  </si>
  <si>
    <t>Lehetu - Nurme</t>
  </si>
  <si>
    <t>Ellamaa jaama tee</t>
  </si>
  <si>
    <t>Kulna - Vasalemma</t>
  </si>
  <si>
    <t>Vasalemma karjääri tee</t>
  </si>
  <si>
    <t>Vasalemma jaama tee</t>
  </si>
  <si>
    <t>Paldiski - Padise</t>
  </si>
  <si>
    <t>Viruküla - Padise</t>
  </si>
  <si>
    <t>Padise - Kurkse - Harju-Risti</t>
  </si>
  <si>
    <t>Kurkse tee</t>
  </si>
  <si>
    <t>Ämari tee</t>
  </si>
  <si>
    <t>Ellamaa - Lehetu</t>
  </si>
  <si>
    <t>Paldiski lõunasadama tee</t>
  </si>
  <si>
    <t>Laoküla tee</t>
  </si>
  <si>
    <t>Järvekalda tee</t>
  </si>
  <si>
    <t>Paldiski majaka tee</t>
  </si>
  <si>
    <t>Alliku - Laagri</t>
  </si>
  <si>
    <t>Hüüru - Alliku - Saue</t>
  </si>
  <si>
    <t>Tutermaa - Vanamõisa</t>
  </si>
  <si>
    <t>Kumna tee</t>
  </si>
  <si>
    <t>Harku - Rannamõisa</t>
  </si>
  <si>
    <t>Püha - Alliku</t>
  </si>
  <si>
    <t>Kumna - Vääna</t>
  </si>
  <si>
    <t>Karjaküla tee</t>
  </si>
  <si>
    <t>Keila - Keila-Joa</t>
  </si>
  <si>
    <t>Klooga jaama tee</t>
  </si>
  <si>
    <t>Kloogaranna tee</t>
  </si>
  <si>
    <t>Klooga tee</t>
  </si>
  <si>
    <t>Põllküla - Madise</t>
  </si>
  <si>
    <t>Vaida - Pajupea</t>
  </si>
  <si>
    <t>Vaida - Urge</t>
  </si>
  <si>
    <t>Kolu - Tammiku</t>
  </si>
  <si>
    <t>Kolu - Habaja</t>
  </si>
  <si>
    <t>Kuivajõe - Kose-Uuemõisa</t>
  </si>
  <si>
    <t>Vardja - Ravila</t>
  </si>
  <si>
    <t>Paunküla - Vetla</t>
  </si>
  <si>
    <t>Paunküla - Kiruvere - Ardu</t>
  </si>
  <si>
    <t>Kernu - Kohila</t>
  </si>
  <si>
    <t>Harju-Risti - Riguldi - Võntküla</t>
  </si>
  <si>
    <t>Kõmmaste - Hatu</t>
  </si>
  <si>
    <t>Vihterpalu tee</t>
  </si>
  <si>
    <t>Keibu - Alliklepa</t>
  </si>
  <si>
    <t>Harju-Risti - Pae</t>
  </si>
  <si>
    <t>Harju-Risti tee</t>
  </si>
  <si>
    <t>Tõdva - Hageri</t>
  </si>
  <si>
    <t>Kasemetsa - Kiisa</t>
  </si>
  <si>
    <t>Kasemetsa tee</t>
  </si>
  <si>
    <t>Kiisa jaama tee</t>
  </si>
  <si>
    <t>Kiisa - Maidla</t>
  </si>
  <si>
    <t>Kiisa - Kohila</t>
  </si>
  <si>
    <t>Ääsmäe - Hageri</t>
  </si>
  <si>
    <t>Viimsi - Randvere</t>
  </si>
  <si>
    <t>Viimsi - Rohuneeme</t>
  </si>
  <si>
    <t>Leppneeme tee</t>
  </si>
  <si>
    <t>Muuga tee</t>
  </si>
  <si>
    <t>Ellandvahe tee</t>
  </si>
  <si>
    <t>Jõelähtme tee</t>
  </si>
  <si>
    <t>Jõelähtme - Kemba</t>
  </si>
  <si>
    <t>Jägala-Joa tee</t>
  </si>
  <si>
    <t>Ruu - Ihasalu</t>
  </si>
  <si>
    <t>Kaberla - Kaberneeme</t>
  </si>
  <si>
    <t>Kalevi-Liiva tee</t>
  </si>
  <si>
    <t>Valkla - Haapse</t>
  </si>
  <si>
    <t>Kiiu - Kaberneeme</t>
  </si>
  <si>
    <t>Kuusalu - Valkla</t>
  </si>
  <si>
    <t>Kolga - Pudisoo</t>
  </si>
  <si>
    <t>Kuusalu - Leesi</t>
  </si>
  <si>
    <t>Hara tee</t>
  </si>
  <si>
    <t>Leesi - Hara</t>
  </si>
  <si>
    <t>Kahala - Andineeme</t>
  </si>
  <si>
    <t>Hirvli - Vahastu</t>
  </si>
  <si>
    <t>Vahastu - Mustametsa</t>
  </si>
  <si>
    <t>Loksa - Viinistu</t>
  </si>
  <si>
    <t>Kotka - Valgejõe</t>
  </si>
  <si>
    <t>Kemba - Kolgaküla</t>
  </si>
  <si>
    <t>Loksa - Hara</t>
  </si>
  <si>
    <t>Mere tee</t>
  </si>
  <si>
    <t>Loksa - Pärispea</t>
  </si>
  <si>
    <t>Kasispea - Ilumäe</t>
  </si>
  <si>
    <t>Viinistu - Pärispea</t>
  </si>
  <si>
    <t>Ulliallika - Kolga</t>
  </si>
  <si>
    <t>Tallinn - Lagedi</t>
  </si>
  <si>
    <t>Lagedi - Aruküla - Peningi</t>
  </si>
  <si>
    <t>Lagedi tee</t>
  </si>
  <si>
    <t>Lagedi - Kostivere</t>
  </si>
  <si>
    <t>Jüri - Aruküla</t>
  </si>
  <si>
    <t>Aruküla - Kostivere</t>
  </si>
  <si>
    <t>Kalesi - Töhelgi</t>
  </si>
  <si>
    <t>Kostivere tee</t>
  </si>
  <si>
    <t>Aruvalla - Jägala</t>
  </si>
  <si>
    <t>Perila tee</t>
  </si>
  <si>
    <t>Raasiku kaubajaama tee</t>
  </si>
  <si>
    <t>Raasiku - Kehra</t>
  </si>
  <si>
    <t>Raasiku haigla tee</t>
  </si>
  <si>
    <t>Raasiku - Anija</t>
  </si>
  <si>
    <t>Raasiku jaama tee</t>
  </si>
  <si>
    <t>Raasiku elektri tee</t>
  </si>
  <si>
    <t>Raasiku meistripunkti tee</t>
  </si>
  <si>
    <t>Järveküla - Jüri</t>
  </si>
  <si>
    <t>Jüri bensiinijaama tee</t>
  </si>
  <si>
    <t>Veski tee</t>
  </si>
  <si>
    <t>Raeküla tee</t>
  </si>
  <si>
    <t>Tallinn - Saku</t>
  </si>
  <si>
    <t>Saku - Tõdva</t>
  </si>
  <si>
    <t>Kanama - Üksnurme</t>
  </si>
  <si>
    <t>Rahula - Saku</t>
  </si>
  <si>
    <t>Riisipere - Kernu</t>
  </si>
  <si>
    <t>Kernu tee</t>
  </si>
  <si>
    <t>Nissi tee</t>
  </si>
  <si>
    <t>Keila - Ääsmäe</t>
  </si>
  <si>
    <t>Keila - Ohtu</t>
  </si>
  <si>
    <t>Riisipere - Vasalemma</t>
  </si>
  <si>
    <t>Munalaskme - Laitse</t>
  </si>
  <si>
    <t>Laitse aiandusühistute tee</t>
  </si>
  <si>
    <t>Jaanika jaama tee</t>
  </si>
  <si>
    <t>Kibuna jaama tee</t>
  </si>
  <si>
    <t>Laitse - Kibuna</t>
  </si>
  <si>
    <t>Laitse jaama tee</t>
  </si>
  <si>
    <t>Viti metsavahi tee</t>
  </si>
  <si>
    <t>Tallinn - Rannamõisa - Kloogaranna</t>
  </si>
  <si>
    <t>Suurupi tee</t>
  </si>
  <si>
    <t>Laulasmaa - Lohusalu</t>
  </si>
  <si>
    <t>Lohusalu puhkekodu tee</t>
  </si>
  <si>
    <t>Klooga aiandusühistu tee</t>
  </si>
  <si>
    <t>Kloogaranna mere tee</t>
  </si>
  <si>
    <t>Klooga suvilate tee</t>
  </si>
  <si>
    <t>Laagri - Harku</t>
  </si>
  <si>
    <t>Ääsmäe tee</t>
  </si>
  <si>
    <t>Ääsmäe mõisa tee</t>
  </si>
  <si>
    <t>Ääsmäe traktoritee</t>
  </si>
  <si>
    <t>Ääsmäe - Kernu</t>
  </si>
  <si>
    <t>Kernu mõisa tee</t>
  </si>
  <si>
    <t>Kiia - Vääna-Viti</t>
  </si>
  <si>
    <t>Vääna - Keila-Joa</t>
  </si>
  <si>
    <t>Liikva - Rannamõisa</t>
  </si>
  <si>
    <t>Tilgu tee</t>
  </si>
  <si>
    <t>Saku - Laagri</t>
  </si>
  <si>
    <t>Laagri - Hüüru</t>
  </si>
  <si>
    <t>Jälgimäe tee</t>
  </si>
  <si>
    <t>Kanama - Saku</t>
  </si>
  <si>
    <t>Jõesuu silla tee</t>
  </si>
  <si>
    <t>Madise kiriku tee</t>
  </si>
  <si>
    <t>Sausti aedlinna tee</t>
  </si>
  <si>
    <t>Kurna tee</t>
  </si>
  <si>
    <t>Õlleköögi tee</t>
  </si>
  <si>
    <t>Öövahi tee</t>
  </si>
  <si>
    <t>Vaela tee</t>
  </si>
  <si>
    <t>Opmani tee</t>
  </si>
  <si>
    <t>Kangrumetsa tee</t>
  </si>
  <si>
    <t>Tilluvälja tee</t>
  </si>
  <si>
    <t>Loo - Loovälja</t>
  </si>
  <si>
    <t>Maardu tee</t>
  </si>
  <si>
    <t>Loo tee</t>
  </si>
  <si>
    <t>Vana-Narva maantee</t>
  </si>
  <si>
    <t>Aruvalla - Saula</t>
  </si>
  <si>
    <t>Saula tee</t>
  </si>
  <si>
    <t>Saula - Kurena</t>
  </si>
  <si>
    <t>Kolu - Kurena</t>
  </si>
  <si>
    <t>Kuivajõe - Liiva</t>
  </si>
  <si>
    <t>Kurena tee</t>
  </si>
  <si>
    <t>Kuivajõe tee</t>
  </si>
  <si>
    <t>Sillamäe tee</t>
  </si>
  <si>
    <t>Liiva tee</t>
  </si>
  <si>
    <t>Heltermaa - Sarve - Aruküla</t>
  </si>
  <si>
    <t>Hilleste - Hellamaa</t>
  </si>
  <si>
    <t>Suuremõisa tee</t>
  </si>
  <si>
    <t>Tempa - Suuresadama</t>
  </si>
  <si>
    <t>Tammela - Hellamaa</t>
  </si>
  <si>
    <t>Partsi - Kuri</t>
  </si>
  <si>
    <t>Partsi karjääri tee</t>
  </si>
  <si>
    <t>Palade - Kõlunõmme</t>
  </si>
  <si>
    <t>Palade - Tubala</t>
  </si>
  <si>
    <t>Lennujaama tee</t>
  </si>
  <si>
    <t>Rehemäe tee</t>
  </si>
  <si>
    <t>Kidaste küla tee</t>
  </si>
  <si>
    <t>Tahkuna majaka tee</t>
  </si>
  <si>
    <t>Posti - Malvaste</t>
  </si>
  <si>
    <t>Kõrgessaare - Hüti - Puski</t>
  </si>
  <si>
    <t>Kõrgessaare sadama tee</t>
  </si>
  <si>
    <t>Jõeranna - Kõrgessaare</t>
  </si>
  <si>
    <t>Nõmba - Silde</t>
  </si>
  <si>
    <t>Nõmba - Vilivalla</t>
  </si>
  <si>
    <t>Ristivälja - Kolga - Käina</t>
  </si>
  <si>
    <t>Allika - Vaemla</t>
  </si>
  <si>
    <t>Suuremõisa - Salinõmme</t>
  </si>
  <si>
    <t>Vaemla - Kassari - Luguse</t>
  </si>
  <si>
    <t>Sääre tirbi tee</t>
  </si>
  <si>
    <t>Nasva küla tee</t>
  </si>
  <si>
    <t>Käina - Ühtri - Aadma - Kuriste</t>
  </si>
  <si>
    <t>Ühtri - Lelu</t>
  </si>
  <si>
    <t>Luguse - Aadma</t>
  </si>
  <si>
    <t>Valgu - Lelu - Leemeti</t>
  </si>
  <si>
    <t>Nurste - Kuriste</t>
  </si>
  <si>
    <t>Harju - Leisu</t>
  </si>
  <si>
    <t>Emmaste - Tohvri</t>
  </si>
  <si>
    <t>Metsalauka - Viiri</t>
  </si>
  <si>
    <t>Haldi sadama tee</t>
  </si>
  <si>
    <t>Käina - Hüti</t>
  </si>
  <si>
    <t>Puski - Kõpu - Ristna</t>
  </si>
  <si>
    <t>Luidja - Pärnaku</t>
  </si>
  <si>
    <t>Märjakaasiku - Kiduspe - Kõpu</t>
  </si>
  <si>
    <t>Kõpu majaka tee</t>
  </si>
  <si>
    <t>Ristna majaka tee</t>
  </si>
  <si>
    <t>Kalana sadama tee</t>
  </si>
  <si>
    <t>Ristna - Hirmuste</t>
  </si>
  <si>
    <t>Mõisa - Lepiku</t>
  </si>
  <si>
    <t>Viiterna - Mõisa</t>
  </si>
  <si>
    <t>Kanala - Lundi - Mõisa</t>
  </si>
  <si>
    <t>Vana jausa tee</t>
  </si>
  <si>
    <t>Jausa ii - Jausa iii</t>
  </si>
  <si>
    <t>Tilga - Ollima</t>
  </si>
  <si>
    <t>Kassari surnuaia tee</t>
  </si>
  <si>
    <t>Esiküla - Kassari</t>
  </si>
  <si>
    <t>Moostre tee</t>
  </si>
  <si>
    <t>Moostre - Moka</t>
  </si>
  <si>
    <t>Ristivälja - Moka</t>
  </si>
  <si>
    <t>Nõmme tee</t>
  </si>
  <si>
    <t>Niidiküla tee</t>
  </si>
  <si>
    <t>Kaasiku tee</t>
  </si>
  <si>
    <t>Luguse - Kakumaa</t>
  </si>
  <si>
    <t>Utuküla tee</t>
  </si>
  <si>
    <t>Malvaste - Koidma - Kidaste</t>
  </si>
  <si>
    <t>Suureranna tee</t>
  </si>
  <si>
    <t>Ojaküla tee</t>
  </si>
  <si>
    <t>Poama tee</t>
  </si>
  <si>
    <t>Reigi küla tee</t>
  </si>
  <si>
    <t>Padu - Alato tee</t>
  </si>
  <si>
    <t>Kärdla - Hausma - Lennujaam</t>
  </si>
  <si>
    <t>Sakla - Loja - Vilivalla</t>
  </si>
  <si>
    <t>Pühalepa - Kerema</t>
  </si>
  <si>
    <t>Jõhvi - Ereda</t>
  </si>
  <si>
    <t>Ahtme - Rausvere</t>
  </si>
  <si>
    <t>Lüganuse - Oandu - Tudu</t>
  </si>
  <si>
    <t>Rannu - Aseri</t>
  </si>
  <si>
    <t>Kõrve - Toila</t>
  </si>
  <si>
    <t>Sillamäe - Viivikonna</t>
  </si>
  <si>
    <t>Müdiküla - Sirgala</t>
  </si>
  <si>
    <t>Narva - Auvere</t>
  </si>
  <si>
    <t>Väike-Pungerja - "Estonia" kaevandus</t>
  </si>
  <si>
    <t>Kauksi - Vasknarva</t>
  </si>
  <si>
    <t>Iisaku - Alajõe</t>
  </si>
  <si>
    <t>Koogu - Kalvi</t>
  </si>
  <si>
    <t>Kalma - Mustvee</t>
  </si>
  <si>
    <t>Kohtla - Kohtla-Nõmme</t>
  </si>
  <si>
    <t>Vanaküla - Kohtla jaam</t>
  </si>
  <si>
    <t>Purtse - Lüganuse</t>
  </si>
  <si>
    <t>Purtse - Hiie</t>
  </si>
  <si>
    <t>Voorepera - Saka</t>
  </si>
  <si>
    <t>Aa - Hooldekodu</t>
  </si>
  <si>
    <t>Kiviõli - Maidla</t>
  </si>
  <si>
    <t>Maidla - Hirmuse</t>
  </si>
  <si>
    <t>Kohtla-Järve - Mäetaguse</t>
  </si>
  <si>
    <t>Sonda - Oandu</t>
  </si>
  <si>
    <t>Oandu - Rääsa</t>
  </si>
  <si>
    <t>Savala - Arvila</t>
  </si>
  <si>
    <t>Savala - Uniküla</t>
  </si>
  <si>
    <t>Kõrkküla - Erra</t>
  </si>
  <si>
    <t>Saka - Ontika - Toila</t>
  </si>
  <si>
    <t>Pagari - Illuka</t>
  </si>
  <si>
    <t>Jõhvi - Uikala</t>
  </si>
  <si>
    <t>Järve - Ontika</t>
  </si>
  <si>
    <t>Lagedi - Oru</t>
  </si>
  <si>
    <t>Lagedi - Pühajõe</t>
  </si>
  <si>
    <t>Toila kooli tee</t>
  </si>
  <si>
    <t>Sillamäe - Vaivara</t>
  </si>
  <si>
    <t>Mototreki tee</t>
  </si>
  <si>
    <t>Vaivara jaama tee</t>
  </si>
  <si>
    <t>Sillamäe - Sinimäe</t>
  </si>
  <si>
    <t>Hiiemetsa - Auvere</t>
  </si>
  <si>
    <t>Vodava - Meriküla</t>
  </si>
  <si>
    <t>Peeterristi - Kudruküla</t>
  </si>
  <si>
    <t>Narva - Arumäe</t>
  </si>
  <si>
    <t>Lapiotsa - Soldina</t>
  </si>
  <si>
    <t>Jõuga - Raudi</t>
  </si>
  <si>
    <t>Mäetaguse - Iisaku</t>
  </si>
  <si>
    <t>Sälliku - Kuru</t>
  </si>
  <si>
    <t>Kauksi - Kuru</t>
  </si>
  <si>
    <t>Iisaku - Varesmetsa</t>
  </si>
  <si>
    <t>Tärivere - Iisaku</t>
  </si>
  <si>
    <t>Iisaku haigla tee</t>
  </si>
  <si>
    <t>Kuremäe - Soompea</t>
  </si>
  <si>
    <t>Agusalu - Permisküla</t>
  </si>
  <si>
    <t>Karjamaa - Remniku</t>
  </si>
  <si>
    <t>Lohusuu - Maetsma</t>
  </si>
  <si>
    <t>Kalma - Avinurme</t>
  </si>
  <si>
    <t>Vadi - Jõemetsa</t>
  </si>
  <si>
    <t>Avinurme - Paadenurme</t>
  </si>
  <si>
    <t>Oonurme - Peressaare</t>
  </si>
  <si>
    <t>Kruusoja - Peressaare</t>
  </si>
  <si>
    <t>Ulvi - Laekannu</t>
  </si>
  <si>
    <t>Ulvi - Lilastvere - Torma</t>
  </si>
  <si>
    <t>Alekere - Laekannu</t>
  </si>
  <si>
    <t>Ulvi - Piilsi</t>
  </si>
  <si>
    <t>Lüganuse kalmistu tee</t>
  </si>
  <si>
    <t>Kõrve tee</t>
  </si>
  <si>
    <t>Sahargu tee</t>
  </si>
  <si>
    <t>Avinurme tee</t>
  </si>
  <si>
    <t>Tudulinna medpunkti tee</t>
  </si>
  <si>
    <t>Lüganuse tee</t>
  </si>
  <si>
    <t>Püssi jaama tee</t>
  </si>
  <si>
    <t>Püssi tee</t>
  </si>
  <si>
    <t>Vanaküla - Sininõmme</t>
  </si>
  <si>
    <t>Jõetaguse - Aruküla - Mäetaguse</t>
  </si>
  <si>
    <t>Jaama - Kuningaküla</t>
  </si>
  <si>
    <t>Tudulinna - Sahargu</t>
  </si>
  <si>
    <t>Uljaste tee</t>
  </si>
  <si>
    <t>Sirgala tee</t>
  </si>
  <si>
    <t>Toila - Oru</t>
  </si>
  <si>
    <t>Noorte laagri tee</t>
  </si>
  <si>
    <t>Soldina jaama tee</t>
  </si>
  <si>
    <t>Purtse - Liimala - Kõrkküla</t>
  </si>
  <si>
    <t>Soodumäe - Moldova - Aa</t>
  </si>
  <si>
    <t>Varja - Moldova</t>
  </si>
  <si>
    <t>Moldova karjäär</t>
  </si>
  <si>
    <t>Aa - Aa rand</t>
  </si>
  <si>
    <t>Järveküla - Valaste</t>
  </si>
  <si>
    <t>Martsa - Allküla</t>
  </si>
  <si>
    <t>Toila - Voka</t>
  </si>
  <si>
    <t>Voka - Sillamäe</t>
  </si>
  <si>
    <t>Konju - Voka</t>
  </si>
  <si>
    <t>Aruvälja - Soonurme</t>
  </si>
  <si>
    <t>Aru - Rebu</t>
  </si>
  <si>
    <t>Ereda - Võrnu - Sala</t>
  </si>
  <si>
    <t>Apandiku - Võrnu - Kiikla</t>
  </si>
  <si>
    <t>Jõuga - Koldamäe</t>
  </si>
  <si>
    <t>Kuremäe - Kaidma</t>
  </si>
  <si>
    <t>Mäetaguse tee</t>
  </si>
  <si>
    <t>Puhkova tee</t>
  </si>
  <si>
    <t>Peeterristi tee</t>
  </si>
  <si>
    <t>Kudruküla - Puhkova</t>
  </si>
  <si>
    <t>Jõhvi - Täkumetsa</t>
  </si>
  <si>
    <t>Kabelimetsa tee</t>
  </si>
  <si>
    <t>Aiandi tee</t>
  </si>
  <si>
    <t>Sinimäe tee</t>
  </si>
  <si>
    <t>Saare - Pala - Kodavere</t>
  </si>
  <si>
    <t>Lümati - Kadrina</t>
  </si>
  <si>
    <t>Esku - Pilistvere - Arussaare</t>
  </si>
  <si>
    <t>Assikvere - Pala</t>
  </si>
  <si>
    <t>Halliku - Pala</t>
  </si>
  <si>
    <t>Ranna - Kääpa</t>
  </si>
  <si>
    <t>Vanassaare - Ruskavere</t>
  </si>
  <si>
    <t>Sepa - Koogi - Laeva</t>
  </si>
  <si>
    <t>Otsa - Koseveski</t>
  </si>
  <si>
    <t>Murru - Mustvee</t>
  </si>
  <si>
    <t>Raja tee</t>
  </si>
  <si>
    <t>Saare - Torma</t>
  </si>
  <si>
    <t>Vanassaare tee</t>
  </si>
  <si>
    <t>Voore - Levala</t>
  </si>
  <si>
    <t>Linnutaja tee</t>
  </si>
  <si>
    <t>Torma - Kivijärve</t>
  </si>
  <si>
    <t>Vaiatu - Mälaja</t>
  </si>
  <si>
    <t>Võidivere - Torma</t>
  </si>
  <si>
    <t>Näduvere - Sadala</t>
  </si>
  <si>
    <t>Kantküla - Sadala</t>
  </si>
  <si>
    <t>Kantküla - Rääbise</t>
  </si>
  <si>
    <t>Kääpa - Levala - Putu</t>
  </si>
  <si>
    <t>Kilbavere - Lilastvere</t>
  </si>
  <si>
    <t>Tähkvere - Oti</t>
  </si>
  <si>
    <t>Sadala - Tuimõisa - Reastvere</t>
  </si>
  <si>
    <t>Kodismaa - Leedi - Reastvere</t>
  </si>
  <si>
    <t>Leedi - Sadala</t>
  </si>
  <si>
    <t>Rassiku - Näduvere</t>
  </si>
  <si>
    <t>Liikatku - Lullikatku</t>
  </si>
  <si>
    <t>Kivijärve - Varbevere</t>
  </si>
  <si>
    <t>Varbevere - Süvalepa</t>
  </si>
  <si>
    <t>Palamuse - Veia - Otsa</t>
  </si>
  <si>
    <t>Laiusevälja - Toovere</t>
  </si>
  <si>
    <t>Laiuse - Kuremaa</t>
  </si>
  <si>
    <t>Kuremaa - Soomevere</t>
  </si>
  <si>
    <t>Jõgeva - Palamuse - Saare</t>
  </si>
  <si>
    <t>Kassinurme - Änkküla</t>
  </si>
  <si>
    <t>Jõgeva - Mutso</t>
  </si>
  <si>
    <t>Jõgeva - Jõgeva alevik</t>
  </si>
  <si>
    <t>Jõgeva - Tooba</t>
  </si>
  <si>
    <t>Õuna - Mutso</t>
  </si>
  <si>
    <t>Kaera - Liivoja</t>
  </si>
  <si>
    <t>Vaimastvere - Laiuse</t>
  </si>
  <si>
    <t>Vägeva - Pedja</t>
  </si>
  <si>
    <t>Lauluväljaku tee</t>
  </si>
  <si>
    <t>Siimusti - Kaave</t>
  </si>
  <si>
    <t>Siimusti - Härjanurme</t>
  </si>
  <si>
    <t>Painküla - Puurmani</t>
  </si>
  <si>
    <t>Tammiku - Pööra</t>
  </si>
  <si>
    <t>Kursi tee</t>
  </si>
  <si>
    <t>Põdra tee</t>
  </si>
  <si>
    <t>Tooma tee</t>
  </si>
  <si>
    <t>Kärde tee</t>
  </si>
  <si>
    <t>Vaimastvere - Endla</t>
  </si>
  <si>
    <t>Paduvere - Kõola</t>
  </si>
  <si>
    <t>Kaude - Soomevere</t>
  </si>
  <si>
    <t>Palupere - Kivijärve</t>
  </si>
  <si>
    <t>Vaiatu - Tõikvere</t>
  </si>
  <si>
    <t>Aidu - Kalana - Põltsamaa</t>
  </si>
  <si>
    <t>Adavere - Rutikvere</t>
  </si>
  <si>
    <t>Lahavere - Jõeküla</t>
  </si>
  <si>
    <t>Tapiku - Kõrkküla</t>
  </si>
  <si>
    <t>Mõhküla - Eistvere</t>
  </si>
  <si>
    <t>Pisisaare - Kalana</t>
  </si>
  <si>
    <t>Pajusi - Loopre</t>
  </si>
  <si>
    <t>Põltsamaa - Pajusi - Luige</t>
  </si>
  <si>
    <t>Sulustvere - Lustivere</t>
  </si>
  <si>
    <t>Põltsamaa - Lustivere - Pudivere</t>
  </si>
  <si>
    <t>Kaliküla - Lustivere</t>
  </si>
  <si>
    <t>Annikvere - Põltsamaa</t>
  </si>
  <si>
    <t>Pikknurme - Põltsamaa</t>
  </si>
  <si>
    <t>Annikvere - Umbusi</t>
  </si>
  <si>
    <t>Neanurme - Umbusi</t>
  </si>
  <si>
    <t>Pikknurme - Härjanurme</t>
  </si>
  <si>
    <t>Puurmani - Jüriküla - Kirna</t>
  </si>
  <si>
    <t>Puurmani - Tabivere</t>
  </si>
  <si>
    <t>Esku - Võisiku</t>
  </si>
  <si>
    <t>Rõstla - Vitsjärve</t>
  </si>
  <si>
    <t>Vitsjärve - Räsna</t>
  </si>
  <si>
    <t>Viruvere - Kureküla</t>
  </si>
  <si>
    <t>Adavere - Puiatu</t>
  </si>
  <si>
    <t>Pajusi - Sepasaare - Mällu</t>
  </si>
  <si>
    <t>Kolmeristi - Pisisaare</t>
  </si>
  <si>
    <t>Kolmeristi - Vorsti - Pajusi</t>
  </si>
  <si>
    <t>Kõpu - Tapiku</t>
  </si>
  <si>
    <t>Neanurme - Tõrenurme - Pudivere</t>
  </si>
  <si>
    <t>Puurmani - Ässa - Tõrve</t>
  </si>
  <si>
    <t>Tammiku - Tõrve</t>
  </si>
  <si>
    <t>Pööraküla tee</t>
  </si>
  <si>
    <t>Saarevälja - Kurukse - Saduküla</t>
  </si>
  <si>
    <t>Kaarepere - Visusti</t>
  </si>
  <si>
    <t>Kaarepere - Tõrve</t>
  </si>
  <si>
    <t>Tabivere - Visusti</t>
  </si>
  <si>
    <t>Mullavere - Visusti</t>
  </si>
  <si>
    <t>Tabivere jaama tee</t>
  </si>
  <si>
    <t>Pikkjärve - Palamuse</t>
  </si>
  <si>
    <t>Pikkjärve - Sääsküla</t>
  </si>
  <si>
    <t>Nava - Luua - Palamuse</t>
  </si>
  <si>
    <t>Pataste - Kaiavere - Luua</t>
  </si>
  <si>
    <t>Kärksi - Elistvere</t>
  </si>
  <si>
    <t>Tabivere - Uhmardu</t>
  </si>
  <si>
    <t>Luua - Vaidavere</t>
  </si>
  <si>
    <t>Kudina - Maarja</t>
  </si>
  <si>
    <t>Maardla - Saarejärve</t>
  </si>
  <si>
    <t>Pataste - Maarja</t>
  </si>
  <si>
    <t>Igavere tee</t>
  </si>
  <si>
    <t>Lilu tee</t>
  </si>
  <si>
    <t>Saarejärve tee</t>
  </si>
  <si>
    <t>Koogi - Pirusi</t>
  </si>
  <si>
    <t>Voldi tee</t>
  </si>
  <si>
    <t>Nava - Kärksi</t>
  </si>
  <si>
    <t>Äksi - Kukulinna</t>
  </si>
  <si>
    <t>Raadivere - Sääsküla</t>
  </si>
  <si>
    <t>Mullavere - Saadjärve</t>
  </si>
  <si>
    <t>Kivimäe - Ehavere</t>
  </si>
  <si>
    <t>Kudina - Ehavere</t>
  </si>
  <si>
    <t>Ehavere - Otslava - Pataste</t>
  </si>
  <si>
    <t>Maarja - Otslava</t>
  </si>
  <si>
    <t>Elistvere - Juula</t>
  </si>
  <si>
    <t>Pataste - Välgi - Alatskivi</t>
  </si>
  <si>
    <t>Jaama - Tuulavere - Voore</t>
  </si>
  <si>
    <t>Halliku - Kose</t>
  </si>
  <si>
    <t>Nõva tee</t>
  </si>
  <si>
    <t>Pala - Moku</t>
  </si>
  <si>
    <t>Tõnsu tee</t>
  </si>
  <si>
    <t>Metsanurga tee</t>
  </si>
  <si>
    <t>Sassukvere - Kadrina</t>
  </si>
  <si>
    <t>Rõstla - Paenasti</t>
  </si>
  <si>
    <t>Piirivalve tee</t>
  </si>
  <si>
    <t>Raja - Kolmnurga</t>
  </si>
  <si>
    <t>Altnurga - Puurmani</t>
  </si>
  <si>
    <t>Kabala tee</t>
  </si>
  <si>
    <t>Taikse - Tori - Türi-Alliku</t>
  </si>
  <si>
    <t>Türi - Näsuvere</t>
  </si>
  <si>
    <t>Kirna - Virika - Änari</t>
  </si>
  <si>
    <t>Väätsa - Lõõla - Saueaugu</t>
  </si>
  <si>
    <t>Kolu jaama tee</t>
  </si>
  <si>
    <t>Lokuta - Roovere</t>
  </si>
  <si>
    <t>Väinjärve - Ervita - Rõhu</t>
  </si>
  <si>
    <t>Koeru - Visusti</t>
  </si>
  <si>
    <t>Rõhu - Norra</t>
  </si>
  <si>
    <t>Vao kooli tee</t>
  </si>
  <si>
    <t>Müüsleri - Ataste</t>
  </si>
  <si>
    <t>Räsna - Ambla</t>
  </si>
  <si>
    <t>Jalalõpe - Rava</t>
  </si>
  <si>
    <t>Roosna-Alliku - Järva-Jaani</t>
  </si>
  <si>
    <t>Tapa - Lehtse - Jäneda</t>
  </si>
  <si>
    <t>Kapu - Rakke - Paasvere</t>
  </si>
  <si>
    <t>Ambla - Tamsalu</t>
  </si>
  <si>
    <t>Järva-Jaani - Pikevere - Ebavere</t>
  </si>
  <si>
    <t>Järva-Jaani - Tamsalu - Kullenga</t>
  </si>
  <si>
    <t>Paide - Roovere - Kuimetsa</t>
  </si>
  <si>
    <t>Albu tee</t>
  </si>
  <si>
    <t>Seidla - Kaalepi</t>
  </si>
  <si>
    <t>Käravete - Aravete</t>
  </si>
  <si>
    <t>Kaalepi - Lehtmetsa</t>
  </si>
  <si>
    <t>Järva-Madise - Simisalu</t>
  </si>
  <si>
    <t>Seidla - Järva-Jaani</t>
  </si>
  <si>
    <t>Järva-Madise - Ahula - Orgmetsa</t>
  </si>
  <si>
    <t>Aravete - Järva-Madise</t>
  </si>
  <si>
    <t>Ambla - Käravete - Albu</t>
  </si>
  <si>
    <t>Käravete - Lehtse</t>
  </si>
  <si>
    <t>Jootme - Lehtse</t>
  </si>
  <si>
    <t>Ambla - Rava</t>
  </si>
  <si>
    <t>Jootme - Koeru</t>
  </si>
  <si>
    <t>Kalitsa - Koeru - Udeva - Preedi</t>
  </si>
  <si>
    <t>Peetri - Järva-Jaani</t>
  </si>
  <si>
    <t>Järva-Jaani - Kodasema</t>
  </si>
  <si>
    <t>Peetri - Roosna-Alliku</t>
  </si>
  <si>
    <t>Anna - Peetri - Huuksi</t>
  </si>
  <si>
    <t>Vodja - Esna</t>
  </si>
  <si>
    <t>Vodja - Viisu</t>
  </si>
  <si>
    <t>Mäo - Tarbja - Eivere - Korba</t>
  </si>
  <si>
    <t>Köisi - Koigi</t>
  </si>
  <si>
    <t>Vao - Päinurme - Sulustvere</t>
  </si>
  <si>
    <t>Koigi - Päinurme</t>
  </si>
  <si>
    <t>Imavere - Kiigevere</t>
  </si>
  <si>
    <t>Anna - Purdi</t>
  </si>
  <si>
    <t>Eistvere tee</t>
  </si>
  <si>
    <t>Koigi - Laimetsa - Käsukonna</t>
  </si>
  <si>
    <t>Laimetsa tee</t>
  </si>
  <si>
    <t>Kabala - Ollepa - Kahala</t>
  </si>
  <si>
    <t>Parasi - Põikva - Rassi</t>
  </si>
  <si>
    <t>Laupa - Suurejõe</t>
  </si>
  <si>
    <t>Kolu - Jändja</t>
  </si>
  <si>
    <t>Oisu - Kärevere - Taikse</t>
  </si>
  <si>
    <t>Türi - Väätsa</t>
  </si>
  <si>
    <t>Paide - Mündi - Mäeküla</t>
  </si>
  <si>
    <t>Paide - Nahkmetsa</t>
  </si>
  <si>
    <t>Võõbu - Matsimäe - Kõrgemäe</t>
  </si>
  <si>
    <t>Mäo abt tee</t>
  </si>
  <si>
    <t>Otiku - Eivere</t>
  </si>
  <si>
    <t>Sillaotsa - Tarbja</t>
  </si>
  <si>
    <t>Kriilevälja - Kirila - Mündi</t>
  </si>
  <si>
    <t>Mäe - Prandi</t>
  </si>
  <si>
    <t>Koordi ringtee</t>
  </si>
  <si>
    <t>Kareda - Ammuta</t>
  </si>
  <si>
    <t>Tammiku - Kalitsa</t>
  </si>
  <si>
    <t>Vao - Kalitsa</t>
  </si>
  <si>
    <t>Ervita - Liusvere</t>
  </si>
  <si>
    <t>Vahuküla - Väinjärve</t>
  </si>
  <si>
    <t>Kuusna - Tudre - Visusti</t>
  </si>
  <si>
    <t>Kagavere - Illevere</t>
  </si>
  <si>
    <t>Seliküla - Paistevälja</t>
  </si>
  <si>
    <t>Rava - Roosna</t>
  </si>
  <si>
    <t>Reinevere - Koigi</t>
  </si>
  <si>
    <t>Ambla - Jõgisoo</t>
  </si>
  <si>
    <t>Sipelga surnuaia tee</t>
  </si>
  <si>
    <t>Rägavere - Linnape - Räsna</t>
  </si>
  <si>
    <t>Eero - Napu</t>
  </si>
  <si>
    <t>Aravete - Orgmetsa</t>
  </si>
  <si>
    <t>Aravete - Maarjamõisa</t>
  </si>
  <si>
    <t>Aravete - Aniste</t>
  </si>
  <si>
    <t>Aravete - Vistla</t>
  </si>
  <si>
    <t>Käravete - Raka</t>
  </si>
  <si>
    <t>Kukevere - Käravete</t>
  </si>
  <si>
    <t>Lõõla - Piiumetsa</t>
  </si>
  <si>
    <t>Väätsa - Nõmme</t>
  </si>
  <si>
    <t>Kirna - Poaka</t>
  </si>
  <si>
    <t>Saatre - Lokuta</t>
  </si>
  <si>
    <t>Aruküla - Põikva</t>
  </si>
  <si>
    <t>Põikva - Pikkmetsa</t>
  </si>
  <si>
    <t>Raukla - Äiamaa - Oisu</t>
  </si>
  <si>
    <t>Oisu - Retla - Rulli teerist - Saareotsa</t>
  </si>
  <si>
    <t>Kabala - Väljaotsa</t>
  </si>
  <si>
    <t>Meossaare tee</t>
  </si>
  <si>
    <t>Ollepa - Pibari</t>
  </si>
  <si>
    <t>Tarbja - Kükita</t>
  </si>
  <si>
    <t>Oru - Tagavere</t>
  </si>
  <si>
    <t>Ridala - Nigula</t>
  </si>
  <si>
    <t>Tagavere - Vidruka</t>
  </si>
  <si>
    <t>A. Laikmaa muuseumi tee</t>
  </si>
  <si>
    <t>Herjava tee</t>
  </si>
  <si>
    <t>Herjava - Võnnu</t>
  </si>
  <si>
    <t>Saanika - Martna</t>
  </si>
  <si>
    <t>Haeska tee</t>
  </si>
  <si>
    <t>Parila - Kiideva</t>
  </si>
  <si>
    <t>Tuuru - Puise</t>
  </si>
  <si>
    <t>Rohuküla - Ahli - Ridala</t>
  </si>
  <si>
    <t>Valgevälja - Ahli</t>
  </si>
  <si>
    <t>Ahli - Topu tee</t>
  </si>
  <si>
    <t>Ahli tee</t>
  </si>
  <si>
    <t>Tanska tee</t>
  </si>
  <si>
    <t>Mäeküla tee</t>
  </si>
  <si>
    <t>Paralepa tee</t>
  </si>
  <si>
    <t>Valgevälja tee</t>
  </si>
  <si>
    <t>Nõmmküla - Aulepa - Österby</t>
  </si>
  <si>
    <t>Hosby - Einbi</t>
  </si>
  <si>
    <t>Pasleparanna tee</t>
  </si>
  <si>
    <t>Hara - Kudani</t>
  </si>
  <si>
    <t>Riguldi - Dirhami</t>
  </si>
  <si>
    <t>Tuksi - Spithami</t>
  </si>
  <si>
    <t>Nõva - Rannaküla</t>
  </si>
  <si>
    <t>Sviby sadama tee</t>
  </si>
  <si>
    <t>Vormsi ringtee</t>
  </si>
  <si>
    <t>Hullo tee</t>
  </si>
  <si>
    <t>Pürksi - Paslepa</t>
  </si>
  <si>
    <t>Oru - Soolu - Jalukse</t>
  </si>
  <si>
    <t>Saunja tee</t>
  </si>
  <si>
    <t>Taebla - Kullamaa</t>
  </si>
  <si>
    <t>Vaisi - Kuijõe</t>
  </si>
  <si>
    <t>Risti - Kuijõe</t>
  </si>
  <si>
    <t>Risti jaama tee</t>
  </si>
  <si>
    <t>Risti tee</t>
  </si>
  <si>
    <t>Kullamaa - Silla</t>
  </si>
  <si>
    <t>Silla - Jädivere</t>
  </si>
  <si>
    <t>Lemmikküla - Jõgisoo</t>
  </si>
  <si>
    <t>Kaasiku - Liivi</t>
  </si>
  <si>
    <t>Ehmja - Martna - Kurevere</t>
  </si>
  <si>
    <t>Palivere - Oonga</t>
  </si>
  <si>
    <t>Palivere - Keedika</t>
  </si>
  <si>
    <t>Ollimäe - Koluvere</t>
  </si>
  <si>
    <t>Liivi - Üdruma</t>
  </si>
  <si>
    <t>Tabra - Maalse</t>
  </si>
  <si>
    <t>Vanamõisa - Koonga - Ahaste</t>
  </si>
  <si>
    <t>Hälvati - Lihula</t>
  </si>
  <si>
    <t>Tuudi - Risti</t>
  </si>
  <si>
    <t>Vatla - Nehatu</t>
  </si>
  <si>
    <t>Karuse - Kalli</t>
  </si>
  <si>
    <t>Karuse - Nehatu</t>
  </si>
  <si>
    <t>Nurmsi - Risti</t>
  </si>
  <si>
    <t>Risti - Hallivanni</t>
  </si>
  <si>
    <t>Rame - Paatsalu</t>
  </si>
  <si>
    <t>Hanila - Hõbesalu</t>
  </si>
  <si>
    <t>Puhtu tee</t>
  </si>
  <si>
    <t>Kõmsi - Mõisaküla - Salevere</t>
  </si>
  <si>
    <t>Massu tee</t>
  </si>
  <si>
    <t>Rannaküla tee</t>
  </si>
  <si>
    <t>Ridase - Saastna</t>
  </si>
  <si>
    <t>Tuudi - Saastna</t>
  </si>
  <si>
    <t>Meelva - Matsalu</t>
  </si>
  <si>
    <t>Lihula - Kloostri - Kirbla</t>
  </si>
  <si>
    <t>Penijõe - Suitsu</t>
  </si>
  <si>
    <t>Sipa - Suitsu</t>
  </si>
  <si>
    <t>Kirbla - Rumba - Vana-Vigala</t>
  </si>
  <si>
    <t>Hanila - Massu</t>
  </si>
  <si>
    <t>Kasari vana silla tee</t>
  </si>
  <si>
    <t>Roela - Rahkla</t>
  </si>
  <si>
    <t>Viru-Jaagupi - Simuna</t>
  </si>
  <si>
    <t>Mõdriku - Kehala</t>
  </si>
  <si>
    <t>Koeravere - Viru-Jaagupi</t>
  </si>
  <si>
    <t>Laekvere - Rahkla</t>
  </si>
  <si>
    <t>Laekvere - Muuga</t>
  </si>
  <si>
    <t>Laekvere - Arukse</t>
  </si>
  <si>
    <t>Äntu - Määri</t>
  </si>
  <si>
    <t>Ebavere - Simuna</t>
  </si>
  <si>
    <t>Tammiku - Salla - Käru</t>
  </si>
  <si>
    <t>Olju - Salla</t>
  </si>
  <si>
    <t>Piibe - Preedi - Koeru</t>
  </si>
  <si>
    <t>Ao - Vahuküla</t>
  </si>
  <si>
    <t>Rägavere - Mõedaka</t>
  </si>
  <si>
    <t>Nurkse - Põlula</t>
  </si>
  <si>
    <t>Põlula - Liiva</t>
  </si>
  <si>
    <t>Pada - Sonda</t>
  </si>
  <si>
    <t>Saueaugu - Kantküla</t>
  </si>
  <si>
    <t>Sõmeru - Kabala</t>
  </si>
  <si>
    <t>Sämi - Sonda - Kiviõli</t>
  </si>
  <si>
    <t>Roela - Anguse</t>
  </si>
  <si>
    <t>Vilgu - Vinni - Pajusti</t>
  </si>
  <si>
    <t>Tuleviku tänav</t>
  </si>
  <si>
    <t>Puhmu - Pikevere</t>
  </si>
  <si>
    <t>Kullenga - Veadla</t>
  </si>
  <si>
    <t>Tõrma - Koeravere</t>
  </si>
  <si>
    <t>Raigu - Vajangu</t>
  </si>
  <si>
    <t>Saksi - Porkuni</t>
  </si>
  <si>
    <t>Porkuni - Loksa</t>
  </si>
  <si>
    <t>Uudeküla - Lasila</t>
  </si>
  <si>
    <t>Levala - Karitsa</t>
  </si>
  <si>
    <t>Kiltsi jaama tee</t>
  </si>
  <si>
    <t>Vao tee</t>
  </si>
  <si>
    <t>Assamalla - Kadrina</t>
  </si>
  <si>
    <t>Kadrina - Viitna</t>
  </si>
  <si>
    <t>Moe - Nõmmküla</t>
  </si>
  <si>
    <t>Imastu tee</t>
  </si>
  <si>
    <t>Vanamõisa - Veltsi - Päide</t>
  </si>
  <si>
    <t>Lasila - Saksi</t>
  </si>
  <si>
    <t>Lasila - Levala</t>
  </si>
  <si>
    <t>Tapa - Koigi</t>
  </si>
  <si>
    <t>Rakvere - Jõepere</t>
  </si>
  <si>
    <t>Udriku - Saksi</t>
  </si>
  <si>
    <t>Põima - Kadrina</t>
  </si>
  <si>
    <t>Vohnja - Kadrina</t>
  </si>
  <si>
    <t>Kihlevere - Aaspere</t>
  </si>
  <si>
    <t>Kadrina - Undla</t>
  </si>
  <si>
    <t>Hõbeda - Võipere</t>
  </si>
  <si>
    <t>Kunda mõis - Sämi</t>
  </si>
  <si>
    <t>Kunda - Malla - Ojaküla</t>
  </si>
  <si>
    <t>Unukse - Mahu</t>
  </si>
  <si>
    <t>Viru-Nigula - Aseri</t>
  </si>
  <si>
    <t>Koovälja - Kohala</t>
  </si>
  <si>
    <t>Ubja - Kohala</t>
  </si>
  <si>
    <t>Sõmeru - Katela</t>
  </si>
  <si>
    <t>Arkna - Rakvere</t>
  </si>
  <si>
    <t>Vanamõisa tee</t>
  </si>
  <si>
    <t>Haljala - Karepa</t>
  </si>
  <si>
    <t>Varangu - Essu</t>
  </si>
  <si>
    <t>Varangu - Kandle</t>
  </si>
  <si>
    <t>Eisma - Kandle</t>
  </si>
  <si>
    <t>Võle - Vainupea - Kunda</t>
  </si>
  <si>
    <t>Võle - Vanamõisa</t>
  </si>
  <si>
    <t>Kunda - Selja</t>
  </si>
  <si>
    <t>Vainupea ranna tee</t>
  </si>
  <si>
    <t>Rõmeda - Põdruse</t>
  </si>
  <si>
    <t>Põdruse - Tatruse</t>
  </si>
  <si>
    <t>Viitna - Koljaku</t>
  </si>
  <si>
    <t>Haljala - Käsmu</t>
  </si>
  <si>
    <t>Palmse - Vatku</t>
  </si>
  <si>
    <t>Aaspere - Kõldu</t>
  </si>
  <si>
    <t>Liiguste - Salatse</t>
  </si>
  <si>
    <t>Võsu - Vergi - Söeaugu</t>
  </si>
  <si>
    <t>Palmse - Sagadi</t>
  </si>
  <si>
    <t>Karula - Vihula - Sagadi</t>
  </si>
  <si>
    <t>Potsu - Vihula</t>
  </si>
  <si>
    <t>Ilumäe - Koljaku</t>
  </si>
  <si>
    <t>Koljaku - Altja</t>
  </si>
  <si>
    <t>Oandu - Sagadi</t>
  </si>
  <si>
    <t>Rakvere sissesõit</t>
  </si>
  <si>
    <t>Uudeküla - Väike-Maarja</t>
  </si>
  <si>
    <t>Väike-Maarja - Simuna</t>
  </si>
  <si>
    <t>Simuna - Vaiatu</t>
  </si>
  <si>
    <t>Sagadi mõisa tee</t>
  </si>
  <si>
    <t>Voore - Viru-Jaagupi</t>
  </si>
  <si>
    <t>Jõepere - Vahakulmu</t>
  </si>
  <si>
    <t>Vergi sadama tee</t>
  </si>
  <si>
    <t>Rägavere mõisa tee</t>
  </si>
  <si>
    <t>Ulvi mõisa tee</t>
  </si>
  <si>
    <t>Küti - Aravuse</t>
  </si>
  <si>
    <t>Pajusti - Inju</t>
  </si>
  <si>
    <t>Teedevalitsuse sissesõit</t>
  </si>
  <si>
    <t>Rasivere tee</t>
  </si>
  <si>
    <t>Kautvere - Auküla</t>
  </si>
  <si>
    <t>Vinni - Mõdriku</t>
  </si>
  <si>
    <t>Mõdriku - Vilgu</t>
  </si>
  <si>
    <t>Vilgu - Koonu</t>
  </si>
  <si>
    <t>Näpi tee</t>
  </si>
  <si>
    <t>Võsu - Kotka</t>
  </si>
  <si>
    <t>Loobu - Rõmeda</t>
  </si>
  <si>
    <t>Ilumetsa - Rõssa</t>
  </si>
  <si>
    <t>Orava - Lepassaare</t>
  </si>
  <si>
    <t>Hanikase - Tamme</t>
  </si>
  <si>
    <t>Mõntsi tee</t>
  </si>
  <si>
    <t>Sillaotsa - Restu</t>
  </si>
  <si>
    <t>Saatse - Petseri</t>
  </si>
  <si>
    <t>Põlva - Lutsu</t>
  </si>
  <si>
    <t>Leevi - Soohara</t>
  </si>
  <si>
    <t>Veriora - Soohara</t>
  </si>
  <si>
    <t>Rosma - Tiike - Leevi</t>
  </si>
  <si>
    <t>Kiuma - Peraküla</t>
  </si>
  <si>
    <t>Ridali - Joosu</t>
  </si>
  <si>
    <t>Tilsi - Mustajõe</t>
  </si>
  <si>
    <t>Vooreküla - Puskaru</t>
  </si>
  <si>
    <t>Erastvere - Sillaotsa</t>
  </si>
  <si>
    <t>Kähri - Mustajõe</t>
  </si>
  <si>
    <t>Karilatsi - Heisri</t>
  </si>
  <si>
    <t>Varbuse - Kindapalu</t>
  </si>
  <si>
    <t>Kanepi - Varbuse</t>
  </si>
  <si>
    <t>Lauriorg - Muhulaane</t>
  </si>
  <si>
    <t>Erastvere - Piigandi</t>
  </si>
  <si>
    <t>Silgu - Jõksi</t>
  </si>
  <si>
    <t>Magari - Soodoma</t>
  </si>
  <si>
    <t>Erastvere - Ridali</t>
  </si>
  <si>
    <t>Suurküla - Parksepa</t>
  </si>
  <si>
    <t>Saverna - Krootuse</t>
  </si>
  <si>
    <t>Mooste - Viisli</t>
  </si>
  <si>
    <t>Karste - Mügra</t>
  </si>
  <si>
    <t>Sirvaste - Kitse</t>
  </si>
  <si>
    <t>Karste - Kitse</t>
  </si>
  <si>
    <t>Kaagvere - Kooraste</t>
  </si>
  <si>
    <t>Pusu tee</t>
  </si>
  <si>
    <t>Sulaoja - Krüüdneri</t>
  </si>
  <si>
    <t>Veski - Prangli</t>
  </si>
  <si>
    <t>Maaritsa - Prangli</t>
  </si>
  <si>
    <t>Kurvitsa - Hutita</t>
  </si>
  <si>
    <t>Akste - Häätaru</t>
  </si>
  <si>
    <t>Mõtsküla - Mustakurmu</t>
  </si>
  <si>
    <t>Kosova - Vooreküla</t>
  </si>
  <si>
    <t>Vissi - Vooreküla</t>
  </si>
  <si>
    <t>Vastse-Kuuste tee</t>
  </si>
  <si>
    <t>Kanariku - Kiidjärve</t>
  </si>
  <si>
    <t>Saverna - Pilkuse</t>
  </si>
  <si>
    <t>Maaritsa - Otepää</t>
  </si>
  <si>
    <t>Adiste - Kooskora</t>
  </si>
  <si>
    <t>Mooste - Kauksi</t>
  </si>
  <si>
    <t>Meemaste - Tännassilma</t>
  </si>
  <si>
    <t>Meemaste - Peri</t>
  </si>
  <si>
    <t>Peri - Partsi</t>
  </si>
  <si>
    <t>Tilsi - Naruski</t>
  </si>
  <si>
    <t>Kähri - Koorvere</t>
  </si>
  <si>
    <t>Leevi - Jantra</t>
  </si>
  <si>
    <t>Miiaste - Kanassaare</t>
  </si>
  <si>
    <t>Holvandi - Partsi</t>
  </si>
  <si>
    <t>Tilsi - Tsolgo</t>
  </si>
  <si>
    <t>Leevijõe - Karilatsi</t>
  </si>
  <si>
    <t>Valgemetsa tee</t>
  </si>
  <si>
    <t>Himmaste - Rasina</t>
  </si>
  <si>
    <t>Tännassilma - Kiuma</t>
  </si>
  <si>
    <t>Piigaste - Häätaru</t>
  </si>
  <si>
    <t>Keramäe - Ritsiku</t>
  </si>
  <si>
    <t>Kanepi - Ihamaru</t>
  </si>
  <si>
    <t>Saverna - Jõksi</t>
  </si>
  <si>
    <t>Partsi - Timo</t>
  </si>
  <si>
    <t>Loko - Peetrimõisa</t>
  </si>
  <si>
    <t>Valgjärve - Aiaste</t>
  </si>
  <si>
    <t>Valgjärve - Tamme</t>
  </si>
  <si>
    <t>Sikajala - Heisri</t>
  </si>
  <si>
    <t>Saverna - Tillundi</t>
  </si>
  <si>
    <t>Põlgaste - Roosi</t>
  </si>
  <si>
    <t>Piigaste - Sulaoja</t>
  </si>
  <si>
    <t>Valgjärve - Krüüdneri</t>
  </si>
  <si>
    <t>Värska - Ulitina</t>
  </si>
  <si>
    <t>Värska sanatooriumi tee</t>
  </si>
  <si>
    <t>Ahja - Vastse-Kuuste</t>
  </si>
  <si>
    <t>Kärsa - Eoste</t>
  </si>
  <si>
    <t>Ahja - Rasina</t>
  </si>
  <si>
    <t>Räpina - Rasina</t>
  </si>
  <si>
    <t>Tammistu - Tootsi</t>
  </si>
  <si>
    <t>Räpina - Raigla</t>
  </si>
  <si>
    <t>Miiaste - Nooritsmetsa</t>
  </si>
  <si>
    <t>Põlva - Vanaküla</t>
  </si>
  <si>
    <t>Leevaku - Rahumäe</t>
  </si>
  <si>
    <t>Jaama - Rahumäe</t>
  </si>
  <si>
    <t>Räpina - Kahkva</t>
  </si>
  <si>
    <t>Võõpsu - Käre</t>
  </si>
  <si>
    <t>Võõpsu - Audjassaare</t>
  </si>
  <si>
    <t>Toomasmäe - Suure-Veerksu</t>
  </si>
  <si>
    <t>Värska - Podmotsa</t>
  </si>
  <si>
    <t>Viluste - Lindora</t>
  </si>
  <si>
    <t>Lepassaare - Otsa</t>
  </si>
  <si>
    <t>Kauksi - Terepi</t>
  </si>
  <si>
    <t>Raadama tee</t>
  </si>
  <si>
    <t>Meelva tee</t>
  </si>
  <si>
    <t>Toolamaa - Kureküla</t>
  </si>
  <si>
    <t>Kirmsi - Väike-Veerksu</t>
  </si>
  <si>
    <t>Rahumäe - Kahkva</t>
  </si>
  <si>
    <t>Niitsiku - Kahkva</t>
  </si>
  <si>
    <t>Mikitamäe - Kahkva</t>
  </si>
  <si>
    <t>Karisilla - Rõsna</t>
  </si>
  <si>
    <t>Orava jaam - Soe</t>
  </si>
  <si>
    <t>Vardja - Tilsi</t>
  </si>
  <si>
    <t>Piusa jaama tee</t>
  </si>
  <si>
    <t>Ritsiku - Hino</t>
  </si>
  <si>
    <t>Karisilla - Usinitsa</t>
  </si>
  <si>
    <t>Mikitamäe kooli tee</t>
  </si>
  <si>
    <t>Veriora jaama tee</t>
  </si>
  <si>
    <t>Suure-Veerksu - Väike-Veerksu</t>
  </si>
  <si>
    <t>Kirmsi - Kanassaare</t>
  </si>
  <si>
    <t>Beresje tee</t>
  </si>
  <si>
    <t>Piiri - Ala-Jakobi</t>
  </si>
  <si>
    <t>Värska - Reha</t>
  </si>
  <si>
    <t>Pusta - Ruusa</t>
  </si>
  <si>
    <t>Rahumäe - Võuküla</t>
  </si>
  <si>
    <t>Linte - Kõnnu - Kureküla</t>
  </si>
  <si>
    <t>Leevaku - Saareküla</t>
  </si>
  <si>
    <t>Koidula - Võmmorski</t>
  </si>
  <si>
    <t>Viluste - Mõtsavaara - Adleri</t>
  </si>
  <si>
    <t>Matsuri - Sesniki</t>
  </si>
  <si>
    <t>Saatse - Pattina</t>
  </si>
  <si>
    <t>Saatse - Perdaku</t>
  </si>
  <si>
    <t>Hanikase - Oro</t>
  </si>
  <si>
    <t>Hanikase - Luuska</t>
  </si>
  <si>
    <t>Puskaru - Väimela</t>
  </si>
  <si>
    <t>Niitsiku - Võmmorski</t>
  </si>
  <si>
    <t>Piiri - Sulbi</t>
  </si>
  <si>
    <t>Ahja - Võnnu</t>
  </si>
  <si>
    <t>Räpina - Aravu</t>
  </si>
  <si>
    <t>Veski - Piusa - Tuderna</t>
  </si>
  <si>
    <t>Kanepi teepiirkonna tee</t>
  </si>
  <si>
    <t>Audru - Töstamaa - Nurmsi</t>
  </si>
  <si>
    <t>Audru - Lavassaare - Vahenurme</t>
  </si>
  <si>
    <t>Põldeotsa tee</t>
  </si>
  <si>
    <t>Audru tee</t>
  </si>
  <si>
    <t>Sauga - Jõõpre</t>
  </si>
  <si>
    <t>Kõima - Seliste</t>
  </si>
  <si>
    <t>Kihlepa - Lepaspea</t>
  </si>
  <si>
    <t>Kärbu - Kõima</t>
  </si>
  <si>
    <t>Lindi - Liu - Järve</t>
  </si>
  <si>
    <t>Lavassaare tee</t>
  </si>
  <si>
    <t>Valgeranna tee</t>
  </si>
  <si>
    <t>Ranna tee</t>
  </si>
  <si>
    <t>Audru - Valgeranna</t>
  </si>
  <si>
    <t>Kuldlõvi tee</t>
  </si>
  <si>
    <t>Liu - Kavaru</t>
  </si>
  <si>
    <t>Audru - Sanga</t>
  </si>
  <si>
    <t>Ridalepa - Lavassaare</t>
  </si>
  <si>
    <t>Lindi - Sarvi</t>
  </si>
  <si>
    <t>Rebasefarmi tee</t>
  </si>
  <si>
    <t>Nurme - Papsaare</t>
  </si>
  <si>
    <t>Papsaare - Vana-Pärnu</t>
  </si>
  <si>
    <t>Pootsi - Lao</t>
  </si>
  <si>
    <t>Kalli - Tõstamaa - Värati</t>
  </si>
  <si>
    <t>Varbla - Kilgi - Rammuka</t>
  </si>
  <si>
    <t>Kulli - Matsi</t>
  </si>
  <si>
    <t>Varbla - Väänja</t>
  </si>
  <si>
    <t>Tõhela - Alu - Murru</t>
  </si>
  <si>
    <t>Tõstamaa - Lõuka - Tõstamaa</t>
  </si>
  <si>
    <t>Munalaiu tee</t>
  </si>
  <si>
    <t>Sadam - Haigla</t>
  </si>
  <si>
    <t>Lennujaam - Suigu</t>
  </si>
  <si>
    <t>Sadam - Kaasiku</t>
  </si>
  <si>
    <t>Turu - Kaasiku</t>
  </si>
  <si>
    <t>Liiva - Jäätee</t>
  </si>
  <si>
    <t>Raheste - Õhu</t>
  </si>
  <si>
    <t>Lemsi - Sääre</t>
  </si>
  <si>
    <t>Sääre - Lennujaam</t>
  </si>
  <si>
    <t>Pärnu-Jaagupi - Kalli</t>
  </si>
  <si>
    <t>Pärnu-Jaagupi - Kergu</t>
  </si>
  <si>
    <t>Are - Suigu</t>
  </si>
  <si>
    <t>Mihkli - Oidrema</t>
  </si>
  <si>
    <t>Tammaru - Mihkli</t>
  </si>
  <si>
    <t>Vee - Sõõrike</t>
  </si>
  <si>
    <t>Pärnu-Jaagupi tee</t>
  </si>
  <si>
    <t>Salu - Kaelase</t>
  </si>
  <si>
    <t>Libatse tee</t>
  </si>
  <si>
    <t>Uduvere - Suigu - Nurme</t>
  </si>
  <si>
    <t>Mõisaküla - Metsavere</t>
  </si>
  <si>
    <t>Pärivere tee</t>
  </si>
  <si>
    <t>Jänesselja - Urge</t>
  </si>
  <si>
    <t>Irta - Kiisamaa</t>
  </si>
  <si>
    <t>Libatse - Langerma</t>
  </si>
  <si>
    <t>Libatse - Enge</t>
  </si>
  <si>
    <t>Halinga - Uduvere</t>
  </si>
  <si>
    <t>Are - Elbu</t>
  </si>
  <si>
    <t>Kilksama tee</t>
  </si>
  <si>
    <t>Kilksama - Räägu</t>
  </si>
  <si>
    <t>Vändra - Vihtra</t>
  </si>
  <si>
    <t>Suurejõe - Vihtra - Jõesuu</t>
  </si>
  <si>
    <t>Suurejõe - Kullimaa</t>
  </si>
  <si>
    <t>Vihtra - Aesoo</t>
  </si>
  <si>
    <t>Rõusa - Käru</t>
  </si>
  <si>
    <t>Vändra - Kalmaru</t>
  </si>
  <si>
    <t>Vändra - Lokuta - Lelle</t>
  </si>
  <si>
    <t>Rõusa - Säästla</t>
  </si>
  <si>
    <t>Kadjaste - Suurejõe</t>
  </si>
  <si>
    <t>Kurgja tee</t>
  </si>
  <si>
    <t>Samliku - Kurgja</t>
  </si>
  <si>
    <t>Kaansoo - Tori</t>
  </si>
  <si>
    <t>Pärnjõe tee</t>
  </si>
  <si>
    <t>Aluste tee</t>
  </si>
  <si>
    <t>Viluvere jaama tee</t>
  </si>
  <si>
    <t>Kõnnu jaama tee</t>
  </si>
  <si>
    <t>Vändra - Võidula</t>
  </si>
  <si>
    <t>Suigu - Tootsi</t>
  </si>
  <si>
    <t>Tootsi - Piistaoja</t>
  </si>
  <si>
    <t>Tori - Massu</t>
  </si>
  <si>
    <t>Sikana - Kullimaa</t>
  </si>
  <si>
    <t>Urge - Kuiaru</t>
  </si>
  <si>
    <t>Urge - Sindi</t>
  </si>
  <si>
    <t>Taali - Põlendmaa - Seljametsa</t>
  </si>
  <si>
    <t>Paikuse - Tammuru</t>
  </si>
  <si>
    <t>Sindi-Lodja - Silla</t>
  </si>
  <si>
    <t>Politseikooli tee</t>
  </si>
  <si>
    <t>Sindi tee</t>
  </si>
  <si>
    <t>Tammiste jaama tee</t>
  </si>
  <si>
    <t>Oore tee</t>
  </si>
  <si>
    <t>Tori jaama tee</t>
  </si>
  <si>
    <t>Tootsi jaama tee</t>
  </si>
  <si>
    <t>Tori - Rütavere</t>
  </si>
  <si>
    <t>Tori - Võlli</t>
  </si>
  <si>
    <t>Selja - Muraka</t>
  </si>
  <si>
    <t>Paikuse tee</t>
  </si>
  <si>
    <t>Luige tee</t>
  </si>
  <si>
    <t>Kilingi-Nõmme - Tali - Laiksaare</t>
  </si>
  <si>
    <t>Kilingi-Nõmme - Kiisa</t>
  </si>
  <si>
    <t>Jäärja - Tali</t>
  </si>
  <si>
    <t>Tihemetsa - Leipste</t>
  </si>
  <si>
    <t>Tihemetsa - Kärsu</t>
  </si>
  <si>
    <t>Tõlla - Kamali</t>
  </si>
  <si>
    <t>Kanaküla - Kamali</t>
  </si>
  <si>
    <t>Kargoja - Veelikse</t>
  </si>
  <si>
    <t>Kilingi-Nõmme - Marana</t>
  </si>
  <si>
    <t>Lodja - Saunametsa</t>
  </si>
  <si>
    <t>Lanksaare tee</t>
  </si>
  <si>
    <t>Kilingi-Nõmme tee</t>
  </si>
  <si>
    <t>Tõitoja - Häädemeeste</t>
  </si>
  <si>
    <t>Rannametsa - Ikla</t>
  </si>
  <si>
    <t>Häädemeeste tee</t>
  </si>
  <si>
    <t>Uulu - Soometsa - Häädemeeste</t>
  </si>
  <si>
    <t>Laiksaare - Massiaru - Teaste</t>
  </si>
  <si>
    <t>Jaagupi - Urissaare</t>
  </si>
  <si>
    <t>Kabli - Massiaru</t>
  </si>
  <si>
    <t>Tali - Tuuliku - Massiaru</t>
  </si>
  <si>
    <t>Lemme tee</t>
  </si>
  <si>
    <t>Uulu - Laadi</t>
  </si>
  <si>
    <t>Laadi - Männiku</t>
  </si>
  <si>
    <t>Reiu tee</t>
  </si>
  <si>
    <t>Surju - Seljametsa</t>
  </si>
  <si>
    <t>Surju - Saunametsa</t>
  </si>
  <si>
    <t>Surju jaama tee</t>
  </si>
  <si>
    <t>Vaskrääma jaama tee</t>
  </si>
  <si>
    <t>Ristiküla tee</t>
  </si>
  <si>
    <t>Ikla - Piiri</t>
  </si>
  <si>
    <t>Lepaküla - Leina</t>
  </si>
  <si>
    <t>Metsaküla - Leina</t>
  </si>
  <si>
    <t>Tahkuranna tee</t>
  </si>
  <si>
    <t>Hageri - Kodila - Kuusiku</t>
  </si>
  <si>
    <t>Kelba - Ohulepa</t>
  </si>
  <si>
    <t>Pihali - Adila - Rabivere</t>
  </si>
  <si>
    <t>Kohila liivalao tee</t>
  </si>
  <si>
    <t>Lohu - Kohila</t>
  </si>
  <si>
    <t>Seli - Angerja</t>
  </si>
  <si>
    <t>Juuru - Järlepa</t>
  </si>
  <si>
    <t>Juuru - Pirgu</t>
  </si>
  <si>
    <t>Hagudi - Kodila</t>
  </si>
  <si>
    <t>Kuku - Hagudi</t>
  </si>
  <si>
    <t>Hagudi jaama tee</t>
  </si>
  <si>
    <t>Juuru tee</t>
  </si>
  <si>
    <t>Juuru - Rapla</t>
  </si>
  <si>
    <t>Ingliste tee</t>
  </si>
  <si>
    <t>Nõmme - Hõreda</t>
  </si>
  <si>
    <t>Keava - Hõreda</t>
  </si>
  <si>
    <t>Lau - Kaiu</t>
  </si>
  <si>
    <t>Kaiu - Vahastu</t>
  </si>
  <si>
    <t>Aranküla - Juuru</t>
  </si>
  <si>
    <t>Vaopere tee</t>
  </si>
  <si>
    <t>Rapla ümbersõit</t>
  </si>
  <si>
    <t>Toomja tee</t>
  </si>
  <si>
    <t>Aandu tee</t>
  </si>
  <si>
    <t>Pae - Ingliste</t>
  </si>
  <si>
    <t>Vaopere - Tamsi - Kuimetsa</t>
  </si>
  <si>
    <t>Seli-Koigi - Alu</t>
  </si>
  <si>
    <t>Rapla - Varbola</t>
  </si>
  <si>
    <t>Alu keskuse tee</t>
  </si>
  <si>
    <t>Rapla - Aranküla</t>
  </si>
  <si>
    <t>Uusküla tee</t>
  </si>
  <si>
    <t>Ülejõe - Ridaküla</t>
  </si>
  <si>
    <t>Koikse - Purku</t>
  </si>
  <si>
    <t>Kehtna - Põlma</t>
  </si>
  <si>
    <t>Valtu - Kumma</t>
  </si>
  <si>
    <t>Nadalama - Kalbu</t>
  </si>
  <si>
    <t>Lokuta - Kehtna</t>
  </si>
  <si>
    <t>Lelle jaama tee</t>
  </si>
  <si>
    <t>Lelle - Vahastu</t>
  </si>
  <si>
    <t>Käru - Kädva</t>
  </si>
  <si>
    <t>Lokuta - Jõeküla</t>
  </si>
  <si>
    <t>Eidapere - Mukri</t>
  </si>
  <si>
    <t>Eidapere jaama tee</t>
  </si>
  <si>
    <t>Lokuta - Kõnnu</t>
  </si>
  <si>
    <t>Eidapere - Kõnnu</t>
  </si>
  <si>
    <t>Vardi - Nurme</t>
  </si>
  <si>
    <t>Vaimõisa - Nurme</t>
  </si>
  <si>
    <t>Järvakandi - Lokuta</t>
  </si>
  <si>
    <t>Raikküla - Päärdu</t>
  </si>
  <si>
    <t>Lipa - Mõisamaa</t>
  </si>
  <si>
    <t>Laukna tee</t>
  </si>
  <si>
    <t>Sääla tee</t>
  </si>
  <si>
    <t>Märjamaa - Konuvere</t>
  </si>
  <si>
    <t>Märjamaa - Valgu</t>
  </si>
  <si>
    <t>Märjamaa - Haimre</t>
  </si>
  <si>
    <t>Haimre - Moka</t>
  </si>
  <si>
    <t>Konuvere - Sulu</t>
  </si>
  <si>
    <t>Valgu - Libatse</t>
  </si>
  <si>
    <t>Haimre - Sulu - Velise</t>
  </si>
  <si>
    <t>Jädivere - Kivi-Vigala</t>
  </si>
  <si>
    <t>Päärdu - Leibre</t>
  </si>
  <si>
    <t>Manni - Kivi-Vigala</t>
  </si>
  <si>
    <t>Päärdu - Tõnumaa</t>
  </si>
  <si>
    <t>Kivi-Vigala - Avaste - Vana-Vigala</t>
  </si>
  <si>
    <t>Maidla - Ollimäe</t>
  </si>
  <si>
    <t>Tika karjääri tee</t>
  </si>
  <si>
    <t>Paeküla - Vana-Vigala</t>
  </si>
  <si>
    <t>Loodna - Teenuse</t>
  </si>
  <si>
    <t>Sipa - Varbola</t>
  </si>
  <si>
    <t>Sipa - Mõraste</t>
  </si>
  <si>
    <t>Teenuse - Urevere</t>
  </si>
  <si>
    <t>Teenuse - Tolli</t>
  </si>
  <si>
    <t>Hirvepargi - Tiduvere</t>
  </si>
  <si>
    <t>Oese - Vanamõisa</t>
  </si>
  <si>
    <t>Ojapere tee</t>
  </si>
  <si>
    <t>Kesk-Vigala - Vängla</t>
  </si>
  <si>
    <t>Vana-Vigala - Läti</t>
  </si>
  <si>
    <t>Nurtu - Kohtru</t>
  </si>
  <si>
    <t>Mõisamaa - Kümniku</t>
  </si>
  <si>
    <t>Mõisamaa - Moka</t>
  </si>
  <si>
    <t>Metsküla - Jaaniveski</t>
  </si>
  <si>
    <t>Naistevalla - Märjamaa</t>
  </si>
  <si>
    <t>Palu tee</t>
  </si>
  <si>
    <t>Velise - Palu</t>
  </si>
  <si>
    <t>Konuvere - Kilgi</t>
  </si>
  <si>
    <t>Järlepa tee</t>
  </si>
  <si>
    <t>Konuvere kivisilla tee</t>
  </si>
  <si>
    <t>Väljataguse tee</t>
  </si>
  <si>
    <t>Kuusiku - Palamulla</t>
  </si>
  <si>
    <t>Koikse - Jalase - Riidaku</t>
  </si>
  <si>
    <t>Tamme - Loe - Tamme</t>
  </si>
  <si>
    <t>Lellapere - Kokuta</t>
  </si>
  <si>
    <t>Hertu - Põrsaku - Keava</t>
  </si>
  <si>
    <t>Kehtna - Koogimäe</t>
  </si>
  <si>
    <t>Rõue - Keava</t>
  </si>
  <si>
    <t>Kastna tee</t>
  </si>
  <si>
    <t>Ahekõnnu tee</t>
  </si>
  <si>
    <t>Käru - Pärniku</t>
  </si>
  <si>
    <t>Tõlli - Mustjala - Tagaranna</t>
  </si>
  <si>
    <t>Mustjala - Kihelkonna - Tehumardi</t>
  </si>
  <si>
    <t>Läätsa - Jämaja - Sääre - Mäebe</t>
  </si>
  <si>
    <t>Jämaja - Hänga</t>
  </si>
  <si>
    <t>Mäebe - Kargi</t>
  </si>
  <si>
    <t>Kaunispe - Viieristi</t>
  </si>
  <si>
    <t>Kaimri - Lõu</t>
  </si>
  <si>
    <t>Lõmala - Kaugatoma</t>
  </si>
  <si>
    <t>Tiirimetsa - Lümanda</t>
  </si>
  <si>
    <t>Koimla - Riksu</t>
  </si>
  <si>
    <t>Tehumardi - Kogula</t>
  </si>
  <si>
    <t>Käesla - Karala - Loona</t>
  </si>
  <si>
    <t>Viidu - Liiva</t>
  </si>
  <si>
    <t>Pidula - Veere</t>
  </si>
  <si>
    <t>Tagamõisa - Undva</t>
  </si>
  <si>
    <t>Üru - Pidula</t>
  </si>
  <si>
    <t>Kärla - Karujärve</t>
  </si>
  <si>
    <t>Sõmera - Kärla - Uduvere</t>
  </si>
  <si>
    <t>Kärla - Sauvere</t>
  </si>
  <si>
    <t>Karida - Kärla</t>
  </si>
  <si>
    <t>Randvere - Ansi</t>
  </si>
  <si>
    <t>Silla - Küdema</t>
  </si>
  <si>
    <t>Kaarma - Sauvere</t>
  </si>
  <si>
    <t>Laadjala - Karja</t>
  </si>
  <si>
    <t>Eikla - Lussu</t>
  </si>
  <si>
    <t>Järise - Asuka</t>
  </si>
  <si>
    <t>Pahapilli - Panga</t>
  </si>
  <si>
    <t>Metsküla - Meiuste</t>
  </si>
  <si>
    <t>Orissaare - Leisi - Mustjala</t>
  </si>
  <si>
    <t>Masa - Putla</t>
  </si>
  <si>
    <t>Masa - Kaali</t>
  </si>
  <si>
    <t>Masa - Laimjala - Tumala</t>
  </si>
  <si>
    <t>Kuressaare - Püha - Masa</t>
  </si>
  <si>
    <t>Püha - Sandla - Kangruselja</t>
  </si>
  <si>
    <t>Püha - Vanamõisa</t>
  </si>
  <si>
    <t>Vaivere - Vätta</t>
  </si>
  <si>
    <t>Reo - Ilpla</t>
  </si>
  <si>
    <t>Tahula - Upa</t>
  </si>
  <si>
    <t>Kuressaare - Marientali</t>
  </si>
  <si>
    <t>Kuressaare - Sikassaare</t>
  </si>
  <si>
    <t>Tika - Ratla</t>
  </si>
  <si>
    <t>Angla - Koikla</t>
  </si>
  <si>
    <t>Võlupe - Pärsama</t>
  </si>
  <si>
    <t>Leisi - Triigi</t>
  </si>
  <si>
    <t>Tagavere - Randküla</t>
  </si>
  <si>
    <t>Tagavere - Taaliku</t>
  </si>
  <si>
    <t>Saikla - Tumala</t>
  </si>
  <si>
    <t>Piiri - Koguva</t>
  </si>
  <si>
    <t>Viira - Nõmmküla</t>
  </si>
  <si>
    <t>Liiva - Suuremõisa - Piiri</t>
  </si>
  <si>
    <t>Liiva - Nõmmküla</t>
  </si>
  <si>
    <t>Hellamaa - Nõmmküla</t>
  </si>
  <si>
    <t>Hellamaa - Võlla</t>
  </si>
  <si>
    <t>Kuivastu - Pädaste - Liiva</t>
  </si>
  <si>
    <t>Audla - Saareküla - Tornimäe - Väike väin</t>
  </si>
  <si>
    <t>Pöide - Tornimäe - Kõrkvere</t>
  </si>
  <si>
    <t>Valjala - Laimjala</t>
  </si>
  <si>
    <t>Tõnija - Veeriku</t>
  </si>
  <si>
    <t>Valjala - Kallemäe</t>
  </si>
  <si>
    <t>Kallemäe - Turja</t>
  </si>
  <si>
    <t>Tutku - Pärsama</t>
  </si>
  <si>
    <t>Võlupe - Linnaka</t>
  </si>
  <si>
    <t>Orinõmme - Saikla</t>
  </si>
  <si>
    <t>Rootsivere - Koguva</t>
  </si>
  <si>
    <t>Tagavere tee</t>
  </si>
  <si>
    <t>Tagavere - Kareda</t>
  </si>
  <si>
    <t>Sakla - Siiksaare</t>
  </si>
  <si>
    <t>Kahtla - Ruhve</t>
  </si>
  <si>
    <t>Sagariste - Kõljala</t>
  </si>
  <si>
    <t>Muratsi sadama tee</t>
  </si>
  <si>
    <t>Tahula - Vaivere</t>
  </si>
  <si>
    <t>Pähkla tee</t>
  </si>
  <si>
    <t>Aste - Haamse</t>
  </si>
  <si>
    <t>Nasva sadama tee</t>
  </si>
  <si>
    <t>Sääre majaka tee</t>
  </si>
  <si>
    <t>Rahuste - Kaunispe</t>
  </si>
  <si>
    <t>Tiirimetsa - Lassi</t>
  </si>
  <si>
    <t>Kogula - Kärla</t>
  </si>
  <si>
    <t>Hirmuste - Käesla</t>
  </si>
  <si>
    <t>Kotlandi - Koki</t>
  </si>
  <si>
    <t>Karala - Atla</t>
  </si>
  <si>
    <t>Viki - Kurevere</t>
  </si>
  <si>
    <t>Vana tammi tee</t>
  </si>
  <si>
    <t>Ruhnu sadama tee</t>
  </si>
  <si>
    <t>Tiksoja - Vorbuse</t>
  </si>
  <si>
    <t>Vorbuse - Kardla</t>
  </si>
  <si>
    <t>Tartu - Ilmatsalu - Rõhu</t>
  </si>
  <si>
    <t>Rähni - Rahinge</t>
  </si>
  <si>
    <t>Haage - Rahinge</t>
  </si>
  <si>
    <t>Kardla - Tüki</t>
  </si>
  <si>
    <t>Rootsi - Laeva - Siniküla</t>
  </si>
  <si>
    <t>Ulila - Võllinge</t>
  </si>
  <si>
    <t>Kaimi - Uula</t>
  </si>
  <si>
    <t>Puhja - Reku</t>
  </si>
  <si>
    <t>Puhja - Vihavu</t>
  </si>
  <si>
    <t>Leegi - Rämsi</t>
  </si>
  <si>
    <t>Puhja - Rämsi</t>
  </si>
  <si>
    <t>Puhja - Konguta</t>
  </si>
  <si>
    <t>Puhja kalmistu tee</t>
  </si>
  <si>
    <t>Ulila - Laane</t>
  </si>
  <si>
    <t>Puhja - Mõisanurme</t>
  </si>
  <si>
    <t>Oru - Kavilda</t>
  </si>
  <si>
    <t>Erika - Kandiküla</t>
  </si>
  <si>
    <t>Peedimäe - Ilmatsalu</t>
  </si>
  <si>
    <t>Asusilla - Pärna</t>
  </si>
  <si>
    <t>Lemmatsi - Leilovi</t>
  </si>
  <si>
    <t>Tõrvandi - Lemmatsi</t>
  </si>
  <si>
    <t>Tartu - Ülenurme</t>
  </si>
  <si>
    <t>Ülenurme - Külitse</t>
  </si>
  <si>
    <t>Reola - Unipiha</t>
  </si>
  <si>
    <t>Tatra - Aarike</t>
  </si>
  <si>
    <t>Kambja - Sirvaku</t>
  </si>
  <si>
    <t>Kambja - Rebase</t>
  </si>
  <si>
    <t>Kambja - Reolasoo</t>
  </si>
  <si>
    <t>Kopamäe - Reolasoo</t>
  </si>
  <si>
    <t>Tõrvandi - Roiu - Uniküla</t>
  </si>
  <si>
    <t>Haaslava - Vana-Kuuste</t>
  </si>
  <si>
    <t>Vana-Kuuste - Lootvina</t>
  </si>
  <si>
    <t>Elva - Puhja</t>
  </si>
  <si>
    <t>Vapramäe - Elva - Kalme</t>
  </si>
  <si>
    <t>Vapramäe - Vellavere</t>
  </si>
  <si>
    <t>Aiamaa - Nõo</t>
  </si>
  <si>
    <t>Nõo - Tamsa</t>
  </si>
  <si>
    <t>Vapramäe - Peedu - Uuta</t>
  </si>
  <si>
    <t>Uuta - Pangodi</t>
  </si>
  <si>
    <t>Elva - Kintsli</t>
  </si>
  <si>
    <t>Elva - Palupera - Kähri</t>
  </si>
  <si>
    <t>Elva - Rannu</t>
  </si>
  <si>
    <t>Ervu - Konguta</t>
  </si>
  <si>
    <t>Metsalaane - Kulli</t>
  </si>
  <si>
    <t>Uueküla - Annikoru</t>
  </si>
  <si>
    <t>Kureküla tee</t>
  </si>
  <si>
    <t>Rannu puiestee</t>
  </si>
  <si>
    <t>Rannu ringtee</t>
  </si>
  <si>
    <t>Rannu - Paju</t>
  </si>
  <si>
    <t>Kalme - Uderna</t>
  </si>
  <si>
    <t>Kalme - Uderna jaam</t>
  </si>
  <si>
    <t>Kirepi - Teedla - Valguta</t>
  </si>
  <si>
    <t>Kalme - Tammiste - Teedla</t>
  </si>
  <si>
    <t>Kirepi - Palupera</t>
  </si>
  <si>
    <t>Valguta - Koruste</t>
  </si>
  <si>
    <t>Valguta - Rannaküla</t>
  </si>
  <si>
    <t>Vallapalu - Rannaküla</t>
  </si>
  <si>
    <t>Käärdi - Kalme</t>
  </si>
  <si>
    <t>Nõo - Kambja</t>
  </si>
  <si>
    <t>Järiste - Luke mõis</t>
  </si>
  <si>
    <t>Luke - Unipiha</t>
  </si>
  <si>
    <t>Pangodi - Luke mõis</t>
  </si>
  <si>
    <t>Pangodi - Vissi</t>
  </si>
  <si>
    <t>Pangodi - Kodijärve</t>
  </si>
  <si>
    <t>Nõo vanadekodu tee</t>
  </si>
  <si>
    <t>Kambja - Kodijärve</t>
  </si>
  <si>
    <t>Rõhu - Meeri - Tõravere</t>
  </si>
  <si>
    <t>Nõo - Meeri</t>
  </si>
  <si>
    <t>Soosilla - Nõgiaru</t>
  </si>
  <si>
    <t>Külitse kaupluse tee</t>
  </si>
  <si>
    <t>Külitse järve tee</t>
  </si>
  <si>
    <t>Külitse - Haage</t>
  </si>
  <si>
    <t>Uueküla - Karijärve</t>
  </si>
  <si>
    <t>Poolemõisa - Annikoru</t>
  </si>
  <si>
    <t>Nõo - Keeri</t>
  </si>
  <si>
    <t>Kõrveküla - Lähte</t>
  </si>
  <si>
    <t>Kõrveküla - Vesneri</t>
  </si>
  <si>
    <t>Väägvere - Tammistu</t>
  </si>
  <si>
    <t>Kaarli - Ätte</t>
  </si>
  <si>
    <t>Kaarli - Truhha - Sookalduse</t>
  </si>
  <si>
    <t>Lammiku - Lähte</t>
  </si>
  <si>
    <t>Võibla - Erala</t>
  </si>
  <si>
    <t>Kärkna jaama tee</t>
  </si>
  <si>
    <t>Lähte - Elistvere</t>
  </si>
  <si>
    <t>Vedu - Kukulinna</t>
  </si>
  <si>
    <t>Igavere - Saadjärve</t>
  </si>
  <si>
    <t>Meoma - Kirepi</t>
  </si>
  <si>
    <t>Koosa - Kirepi - Metsakivi</t>
  </si>
  <si>
    <t>Kolkja - Sipelga</t>
  </si>
  <si>
    <t>Lulli - Kikivere</t>
  </si>
  <si>
    <t>Kobratu - Ellia</t>
  </si>
  <si>
    <t>Vedu - Kikivere</t>
  </si>
  <si>
    <t>Nigula - Pataste</t>
  </si>
  <si>
    <t>Vara - Kaitsemõisa</t>
  </si>
  <si>
    <t>Sookalduse - Selgise</t>
  </si>
  <si>
    <t>Välgi - Sepa</t>
  </si>
  <si>
    <t>Alatskivi - Pala</t>
  </si>
  <si>
    <t>Kallaste - Kokora - Sõõru</t>
  </si>
  <si>
    <t>Peatskivi - Savastvere</t>
  </si>
  <si>
    <t>Koosa - Varnja</t>
  </si>
  <si>
    <t>Alatskivi - Nina</t>
  </si>
  <si>
    <t>Alatskivi - Varnja</t>
  </si>
  <si>
    <t>Metsakivi - Kolkja</t>
  </si>
  <si>
    <t>Kolkja tee</t>
  </si>
  <si>
    <t>Sookalduse - Tammistu</t>
  </si>
  <si>
    <t>Pilka - Tähemaa</t>
  </si>
  <si>
    <t>Pilka - Kõivu</t>
  </si>
  <si>
    <t>Kolkja parkla tee</t>
  </si>
  <si>
    <t>Koosa tee</t>
  </si>
  <si>
    <t>Luunja - Kavastu - Koosa</t>
  </si>
  <si>
    <t>Põvvatu - Luunja</t>
  </si>
  <si>
    <t>Lohkva - Kabina - Vanamõisa</t>
  </si>
  <si>
    <t>Rõõmu - Viira</t>
  </si>
  <si>
    <t>Põvvatu - Sahkapuu</t>
  </si>
  <si>
    <t>Haki - Savikoja</t>
  </si>
  <si>
    <t>Sava - Sääsküla</t>
  </si>
  <si>
    <t>Vana-Kastre - Roiu</t>
  </si>
  <si>
    <t>Kaagvere kooli tee</t>
  </si>
  <si>
    <t>Haaslava - Aadami - Uniküla</t>
  </si>
  <si>
    <t>Igevere - Vana-Kuuste</t>
  </si>
  <si>
    <t>Uniküla - Vastse-Kuuste</t>
  </si>
  <si>
    <t>Reola - Hammaste</t>
  </si>
  <si>
    <t>Sillaotsa - Kriimani</t>
  </si>
  <si>
    <t>Melliste - Heiti</t>
  </si>
  <si>
    <t>Kurista - Kolli</t>
  </si>
  <si>
    <t>Sooru - Kure</t>
  </si>
  <si>
    <t>Vana-Kastre - Kastre - Võnnu</t>
  </si>
  <si>
    <t>Võnnu - Ibaste</t>
  </si>
  <si>
    <t>Melliste - Võõpste</t>
  </si>
  <si>
    <t>Mäksa - Tammevaldma</t>
  </si>
  <si>
    <t>Vana-Kastre - Miku</t>
  </si>
  <si>
    <t>Hammaste - Rasina</t>
  </si>
  <si>
    <t>Poka - Issaku</t>
  </si>
  <si>
    <t>Võnnu haigla tee</t>
  </si>
  <si>
    <t>Lääniste - Vanamõisa</t>
  </si>
  <si>
    <t>Kõnnu - Ahunapalu</t>
  </si>
  <si>
    <t>Liispõllu - Järvselja - Aravu</t>
  </si>
  <si>
    <t>Saki - Parapalu</t>
  </si>
  <si>
    <t>Sikakurmu - Järvselja</t>
  </si>
  <si>
    <t>Rasina - Meeksi</t>
  </si>
  <si>
    <t>Meeksi - Mehikoorma</t>
  </si>
  <si>
    <t>Mehikoorma - Meerapalu</t>
  </si>
  <si>
    <t>Laaksaare tee</t>
  </si>
  <si>
    <t>Jõepera tee</t>
  </si>
  <si>
    <t>Koikküla - Koiva - Laanemetsa</t>
  </si>
  <si>
    <t>Kaagjärve - Pugritsa</t>
  </si>
  <si>
    <t>Kaagjärve kool - Rautina</t>
  </si>
  <si>
    <t>Kirbu - Koikküla</t>
  </si>
  <si>
    <t>Pikkjärve - Karula - Tollari</t>
  </si>
  <si>
    <t>Kõpsi - Mõttuse</t>
  </si>
  <si>
    <t>Lüllemäe - Kiiviti</t>
  </si>
  <si>
    <t>Koikküla - Metsoja</t>
  </si>
  <si>
    <t>Laanemetsa - Kirikuküla</t>
  </si>
  <si>
    <t>Sooblase - Tsirgumäe</t>
  </si>
  <si>
    <t>Taheva - Läti piir</t>
  </si>
  <si>
    <t>Laatre - Lüllemäe - Hargla</t>
  </si>
  <si>
    <t>Kirbu - Valtina</t>
  </si>
  <si>
    <t>Väheru - Tilsi</t>
  </si>
  <si>
    <t>Tilsi - Soka</t>
  </si>
  <si>
    <t>Valga - Suurekõrtsi</t>
  </si>
  <si>
    <t>Jaanikese tee</t>
  </si>
  <si>
    <t>Paju tee</t>
  </si>
  <si>
    <t>Sooru - Piiri</t>
  </si>
  <si>
    <t>Tõlliste - Uniküla - Õruste</t>
  </si>
  <si>
    <t>Õruste - Laatre</t>
  </si>
  <si>
    <t>Tsirguliina - Mõneku</t>
  </si>
  <si>
    <t>Abt tee</t>
  </si>
  <si>
    <t>Londi - Raavitsa</t>
  </si>
  <si>
    <t>Lepa tee</t>
  </si>
  <si>
    <t>Laatre - Antsla</t>
  </si>
  <si>
    <t>Laksi - Vastsemõisa - Ansi</t>
  </si>
  <si>
    <t>Õru - Keeni - Sikstina</t>
  </si>
  <si>
    <t>Killinge - Lota</t>
  </si>
  <si>
    <t>Keeni jaama tee</t>
  </si>
  <si>
    <t>Vaalu - Siimu</t>
  </si>
  <si>
    <t>Väheru - Tagula - Lauküla</t>
  </si>
  <si>
    <t>Pringi - Restu</t>
  </si>
  <si>
    <t>Puka tsehhi tee</t>
  </si>
  <si>
    <t>Puka jaama tee</t>
  </si>
  <si>
    <t>Mägiste jaama tee</t>
  </si>
  <si>
    <t>Sihva - Vidrike - Kärgula - Järvere</t>
  </si>
  <si>
    <t>Ruuna - Pringi</t>
  </si>
  <si>
    <t>Oona - Puka - Kõrepi</t>
  </si>
  <si>
    <t>Ametmäe - Punga - Rebaste</t>
  </si>
  <si>
    <t>Ädu - Aalde</t>
  </si>
  <si>
    <t>Puka - Meegaste</t>
  </si>
  <si>
    <t>Salaku - Kengu</t>
  </si>
  <si>
    <t>Aakre - Pühaste</t>
  </si>
  <si>
    <t>Priipalu - Kuigatsi</t>
  </si>
  <si>
    <t>Pukamõisa - Purtsi</t>
  </si>
  <si>
    <t>Kuigatsi - Põru</t>
  </si>
  <si>
    <t>Ilmjärve - Kontsu</t>
  </si>
  <si>
    <t>Marjamäe - Tõutsi</t>
  </si>
  <si>
    <t>Vastsemõisa - Truuta</t>
  </si>
  <si>
    <t>Alaküla - Rüa</t>
  </si>
  <si>
    <t>Otepää - Nüpli - Sihva</t>
  </si>
  <si>
    <t>Poslovitsa - Pühajärve</t>
  </si>
  <si>
    <t>Alajaam - Vana-Otepää</t>
  </si>
  <si>
    <t>Palupera jaama tee</t>
  </si>
  <si>
    <t>Tehase tee</t>
  </si>
  <si>
    <t>Kaarna tee</t>
  </si>
  <si>
    <t>Tõrva - Kirikuküla - Karjatnurme</t>
  </si>
  <si>
    <t>Neeruti - Makita</t>
  </si>
  <si>
    <t>Nõuni - Lasteaed</t>
  </si>
  <si>
    <t>Kintsli - Nõuni</t>
  </si>
  <si>
    <t>Lutike - Saluala</t>
  </si>
  <si>
    <t>Hellenurme - Päidla</t>
  </si>
  <si>
    <t>Hellenurme - Middendorff</t>
  </si>
  <si>
    <t>Pühajärve - Pukamõisa</t>
  </si>
  <si>
    <t>Kannistiku - Koolitare</t>
  </si>
  <si>
    <t>Palu - Arula</t>
  </si>
  <si>
    <t>Arula - Sihva</t>
  </si>
  <si>
    <t>Arula - Pringi</t>
  </si>
  <si>
    <t>Restu - Sihva</t>
  </si>
  <si>
    <t>Vana-Otepää - Kintsli</t>
  </si>
  <si>
    <t>Rulli - Leebiku</t>
  </si>
  <si>
    <t>Rulli - Jõgeveste</t>
  </si>
  <si>
    <t>Asu - Soe</t>
  </si>
  <si>
    <t>Rulli tee</t>
  </si>
  <si>
    <t>Jõgeveste - Soe</t>
  </si>
  <si>
    <t>Lõve - Riidaja</t>
  </si>
  <si>
    <t>Helme - Oru</t>
  </si>
  <si>
    <t>Põrga - Leebiku - Pikasilla</t>
  </si>
  <si>
    <t>Tõrva - Jeti - Valgjärve</t>
  </si>
  <si>
    <t>Käärikmäe - Koorküla</t>
  </si>
  <si>
    <t>Jeti - Kiinimäe</t>
  </si>
  <si>
    <t>Piiri - Jeti</t>
  </si>
  <si>
    <t>Helme - Holdre - Taagepera</t>
  </si>
  <si>
    <t>Otepää - Kääriku - Kurevere</t>
  </si>
  <si>
    <t>Tõrva - Savi</t>
  </si>
  <si>
    <t>Ala - Taagepera - Raiksilla</t>
  </si>
  <si>
    <t>Karjatnurme - Holdre</t>
  </si>
  <si>
    <t>Ala - Kähu</t>
  </si>
  <si>
    <t>Puurina - Lüllemäe - Litsmetsa</t>
  </si>
  <si>
    <t>Holdre - Läti piir</t>
  </si>
  <si>
    <t>Puide - Aitsra</t>
  </si>
  <si>
    <t>Puka - Kuigatsi</t>
  </si>
  <si>
    <t>Lustimõisa - Valtina</t>
  </si>
  <si>
    <t>Rautina - Kaulina</t>
  </si>
  <si>
    <t>Mäekalli - Aosilla</t>
  </si>
  <si>
    <t>Hargla kool - Kõivu</t>
  </si>
  <si>
    <t>Laanemetsa - Taheva sanatoorium</t>
  </si>
  <si>
    <t>Laanemetsa - Koobassaare</t>
  </si>
  <si>
    <t>Loosu - Vasila</t>
  </si>
  <si>
    <t>Koobassaare - Rebasemõisa</t>
  </si>
  <si>
    <t>Koikküla - Sarba</t>
  </si>
  <si>
    <t>Kõpsi - Lepa</t>
  </si>
  <si>
    <t>Karula - Ringiste</t>
  </si>
  <si>
    <t>Nahapessja - Lilu</t>
  </si>
  <si>
    <t>Tuulemäe - Meiga</t>
  </si>
  <si>
    <t>Võime - Valtina</t>
  </si>
  <si>
    <t>Tsili - Matu</t>
  </si>
  <si>
    <t>Kaku - Mürgi - Leetuse</t>
  </si>
  <si>
    <t>Tõlliste - Kaku</t>
  </si>
  <si>
    <t>Vilaski - Tinuküla</t>
  </si>
  <si>
    <t>Vilaski - Iigaste</t>
  </si>
  <si>
    <t>Laatre - Kuiksilla</t>
  </si>
  <si>
    <t>Lauküla tee</t>
  </si>
  <si>
    <t>Lossiküla - Tiidu - Kooba</t>
  </si>
  <si>
    <t>Lemmiku - Tiidu - Metsapark</t>
  </si>
  <si>
    <t>Elia tee</t>
  </si>
  <si>
    <t>Lugu - Kraavi</t>
  </si>
  <si>
    <t>Priipalu - Noorkõivu</t>
  </si>
  <si>
    <t>Kuigatsi - Pikaantsu</t>
  </si>
  <si>
    <t>Kuigatsi - Savikoja</t>
  </si>
  <si>
    <t>Pedaste - Tagapää</t>
  </si>
  <si>
    <t>Mihkli - Piiri</t>
  </si>
  <si>
    <t>Pülme - Vanamõisa</t>
  </si>
  <si>
    <t>Männiku - Pühajärve</t>
  </si>
  <si>
    <t>Pedajamäe - Pühajärve</t>
  </si>
  <si>
    <t>Raiga - Räbi - Nõuni - Lutike</t>
  </si>
  <si>
    <t>Hellenurme - Mäelooga</t>
  </si>
  <si>
    <t>Villemisilla - Pajumaa</t>
  </si>
  <si>
    <t>Ülpre - Kure</t>
  </si>
  <si>
    <t>Pühaste - Kure</t>
  </si>
  <si>
    <t>Pikasilla - Karuküla</t>
  </si>
  <si>
    <t>Kaubi - Maardina</t>
  </si>
  <si>
    <t>Uhendi - Aedniku</t>
  </si>
  <si>
    <t>Riidaja - Sälgu</t>
  </si>
  <si>
    <t>Tõnise - Rilli</t>
  </si>
  <si>
    <t>Suureküla tee</t>
  </si>
  <si>
    <t>Mäidu - Vanamõisa</t>
  </si>
  <si>
    <t>Raudsepa - Löövi</t>
  </si>
  <si>
    <t>Ritsu - Mäeotsa</t>
  </si>
  <si>
    <t>Keisripalu - Upruse</t>
  </si>
  <si>
    <t>Solli - Pitstepuu</t>
  </si>
  <si>
    <t>Kalme - Roobe</t>
  </si>
  <si>
    <t>Patküla - Savi</t>
  </si>
  <si>
    <t>Patküla - Kimma</t>
  </si>
  <si>
    <t>Roobe - Kimma</t>
  </si>
  <si>
    <t>Pilistvere - Imavere</t>
  </si>
  <si>
    <t>Pilistvere - Kabala</t>
  </si>
  <si>
    <t>Põhjaka - Tõrvaaugu - Võhma</t>
  </si>
  <si>
    <t>Võhma tee</t>
  </si>
  <si>
    <t>Võhmasaare - Jälevere</t>
  </si>
  <si>
    <t>Kõo - Kolga-Jaani</t>
  </si>
  <si>
    <t>Venevere - Tääksi</t>
  </si>
  <si>
    <t>Tässi tee</t>
  </si>
  <si>
    <t>Jaska - Võhma</t>
  </si>
  <si>
    <t>Olustvere tee</t>
  </si>
  <si>
    <t>Suure-Jaani - Navesti</t>
  </si>
  <si>
    <t>Suure-Jaani - Olustvere</t>
  </si>
  <si>
    <t>Lembitu linnuse tee</t>
  </si>
  <si>
    <t>Olustvere jaama tee</t>
  </si>
  <si>
    <t>Jaska tee</t>
  </si>
  <si>
    <t>Jaska - Aimla</t>
  </si>
  <si>
    <t>Ülde tee</t>
  </si>
  <si>
    <t>Mudiste - Tääksi</t>
  </si>
  <si>
    <t>Vastemõisa - Võlli - Suure-Jaani</t>
  </si>
  <si>
    <t>Viljandi - Suure-Jaani</t>
  </si>
  <si>
    <t>Epra - Kildu</t>
  </si>
  <si>
    <t>Epra - Sürgavere - Klaassepa</t>
  </si>
  <si>
    <t>Mudiste - Kobruvere</t>
  </si>
  <si>
    <t>Kildu - Oksa - Tõramaa</t>
  </si>
  <si>
    <t>Vöivaku - Kuhjavere</t>
  </si>
  <si>
    <t>Auksi tee</t>
  </si>
  <si>
    <t>Taari - Auksi</t>
  </si>
  <si>
    <t>Kolga-Jaani - Oiu</t>
  </si>
  <si>
    <t>Kolga-Jaani - Leie</t>
  </si>
  <si>
    <t>Päovere tee</t>
  </si>
  <si>
    <t>Lalsi - Vaibla</t>
  </si>
  <si>
    <t>Kuudeküla tee</t>
  </si>
  <si>
    <t>Peetrimõisa - Karula - Kile</t>
  </si>
  <si>
    <t>Karula tee</t>
  </si>
  <si>
    <t>Vana-Võidu tee</t>
  </si>
  <si>
    <t>Jakobi tee</t>
  </si>
  <si>
    <t>Tusti tee</t>
  </si>
  <si>
    <t>Uusna tee</t>
  </si>
  <si>
    <t>Uusna - Saareküla</t>
  </si>
  <si>
    <t>Valma - Väluste</t>
  </si>
  <si>
    <t>Haigla tee</t>
  </si>
  <si>
    <t>Jämejala tee</t>
  </si>
  <si>
    <t>Oksa - Pärsti</t>
  </si>
  <si>
    <t>Vastemõisa - Kõpu</t>
  </si>
  <si>
    <t>Viljandi - Metsküla</t>
  </si>
  <si>
    <t>Kõpu - Tõramaa - Jõesuu</t>
  </si>
  <si>
    <t>Päri - Alustre - Lõmsi</t>
  </si>
  <si>
    <t>Tohvri tee</t>
  </si>
  <si>
    <t>Viljandi - Väluste - Mustla</t>
  </si>
  <si>
    <t>Viiratsi - Mustapali</t>
  </si>
  <si>
    <t>Raudna - Loodi</t>
  </si>
  <si>
    <t>Ramsi tee</t>
  </si>
  <si>
    <t>Viljandi - Heimtali</t>
  </si>
  <si>
    <t>Loodi - Nõmme</t>
  </si>
  <si>
    <t>Nõmme - Supsimari</t>
  </si>
  <si>
    <t>Loodi - Helme</t>
  </si>
  <si>
    <t>Mustla - Mõnnaste</t>
  </si>
  <si>
    <t>Holstre - Mõnnaste</t>
  </si>
  <si>
    <t>Paistu - Holstre</t>
  </si>
  <si>
    <t>Paistu - Sultsi</t>
  </si>
  <si>
    <t>Heimtali - Uue-Kariste - Abja-Paluoja</t>
  </si>
  <si>
    <t>Uue-Kariste - Supsi</t>
  </si>
  <si>
    <t>Päidre tee</t>
  </si>
  <si>
    <t>Rimmu - Kaarli</t>
  </si>
  <si>
    <t>Niguli - Sammaste</t>
  </si>
  <si>
    <t>Sultsi - Abja-Paluoja</t>
  </si>
  <si>
    <t>Kärstna - Raassilla</t>
  </si>
  <si>
    <t>Mustla - Pahuvere</t>
  </si>
  <si>
    <t>Mustla - Kärstna</t>
  </si>
  <si>
    <t>Kivilõppe tee</t>
  </si>
  <si>
    <t>Veelikse - Vana-Kariste</t>
  </si>
  <si>
    <t>Abja-Paluoja - Sarja - Tõlla</t>
  </si>
  <si>
    <t>Abja-Paluoja - Vana-Kariste - Kamali</t>
  </si>
  <si>
    <t>Ahimäe tee</t>
  </si>
  <si>
    <t>Ahimäe - Pahuvere</t>
  </si>
  <si>
    <t>Morna - Tuhalaane</t>
  </si>
  <si>
    <t>Õisu tee</t>
  </si>
  <si>
    <t>Ülemõisa - Polli</t>
  </si>
  <si>
    <t>Karksi-Nuia - Halliste</t>
  </si>
  <si>
    <t>Kulla - Pöögle</t>
  </si>
  <si>
    <t>Kaali tee</t>
  </si>
  <si>
    <t>Polli tee</t>
  </si>
  <si>
    <t>Karksi-Nuia - Anikatsi</t>
  </si>
  <si>
    <t>Karksi - Ainja</t>
  </si>
  <si>
    <t>Sudiste tee</t>
  </si>
  <si>
    <t>Suislepa - Leebiku</t>
  </si>
  <si>
    <t>Suislepa tee</t>
  </si>
  <si>
    <t>Kärstna - Vooru</t>
  </si>
  <si>
    <t>Lopa - Äriküla</t>
  </si>
  <si>
    <t>Abja-Paluoja - Läti piir</t>
  </si>
  <si>
    <t>Penuja - Lilli</t>
  </si>
  <si>
    <t>Veelikse - Laatre - Läti piir</t>
  </si>
  <si>
    <t>Mõisaküla - Jäärja</t>
  </si>
  <si>
    <t>Peetrimõisa tee</t>
  </si>
  <si>
    <t>Kirivere tee</t>
  </si>
  <si>
    <t>Lalsi - Kaavere</t>
  </si>
  <si>
    <t>Kaavere - Leie</t>
  </si>
  <si>
    <t>Laane tee</t>
  </si>
  <si>
    <t>Metsküla - Kildu</t>
  </si>
  <si>
    <t>Tänassilma - Rebasteoja</t>
  </si>
  <si>
    <t>Tänassilma - Treieri</t>
  </si>
  <si>
    <t>Jänese - Pirmastu</t>
  </si>
  <si>
    <t>Kipi tee</t>
  </si>
  <si>
    <t>Väluste - Mõnnaste</t>
  </si>
  <si>
    <t>Kiviküla tee</t>
  </si>
  <si>
    <t>Ämmuste tee</t>
  </si>
  <si>
    <t>Uue-Kariste - Vana-Kariste</t>
  </si>
  <si>
    <t>Halliste - Rakitsa</t>
  </si>
  <si>
    <t>Päigiste tee</t>
  </si>
  <si>
    <t>Kamara - Peraküla</t>
  </si>
  <si>
    <t>Abjamõisa tee</t>
  </si>
  <si>
    <t>Metsaleeli tee</t>
  </si>
  <si>
    <t>Penniküla tee</t>
  </si>
  <si>
    <t>Sinejärve - Äriküla</t>
  </si>
  <si>
    <t>Reegoldi - Kolgioja</t>
  </si>
  <si>
    <t>Savikoti - Pärsti</t>
  </si>
  <si>
    <t>Soolalao tee</t>
  </si>
  <si>
    <t>Visela - Kuldre</t>
  </si>
  <si>
    <t>Vana-Antsla - Lüllemäe</t>
  </si>
  <si>
    <t>Vaabina - Sõmerpalu</t>
  </si>
  <si>
    <t>Keema - Ruhingu</t>
  </si>
  <si>
    <t>Plaani - Pari - Kündja</t>
  </si>
  <si>
    <t>Visela - Kassi</t>
  </si>
  <si>
    <t>Tsooru - Krabi</t>
  </si>
  <si>
    <t>Tsooru - Kangsti</t>
  </si>
  <si>
    <t>Sänna - Luhametsa - Tsooru</t>
  </si>
  <si>
    <t>Jaama - Ristemäe</t>
  </si>
  <si>
    <t>Rõuge - Vastse-Roosa</t>
  </si>
  <si>
    <t>Ruhingu - Linnamäe</t>
  </si>
  <si>
    <t>Lümatu - Urvaste - Koigu</t>
  </si>
  <si>
    <t>Linnamäe - Säre</t>
  </si>
  <si>
    <t>Rimmi - Keema</t>
  </si>
  <si>
    <t>Vana-Antsla - Kraavi</t>
  </si>
  <si>
    <t>Kuldre - Tagula</t>
  </si>
  <si>
    <t>Urvaste kalmistu tee</t>
  </si>
  <si>
    <t>Kikkaoja - Savira</t>
  </si>
  <si>
    <t>Ahelo - Hürova</t>
  </si>
  <si>
    <t>Vana-Roosa - Hürova</t>
  </si>
  <si>
    <t>Linnamäe - Kärgula</t>
  </si>
  <si>
    <t>Uue-Antsla - Vana-Antsla</t>
  </si>
  <si>
    <t>Kapera - Härmä</t>
  </si>
  <si>
    <t>Kobela - Ohkatsi</t>
  </si>
  <si>
    <t>Holopi - Hellekunnu</t>
  </si>
  <si>
    <t>Husari - Sooküla - Hinsa</t>
  </si>
  <si>
    <t>Kääpa - Obinitsa - Võmmorski - Petseri</t>
  </si>
  <si>
    <t>Rõuge - Verijärve</t>
  </si>
  <si>
    <t>Rõuge - Vastseliina</t>
  </si>
  <si>
    <t>Räpo - Uue-Saaluse</t>
  </si>
  <si>
    <t>Sõmerpalu - Mustahamba</t>
  </si>
  <si>
    <t>Kasaritsa - Kubja</t>
  </si>
  <si>
    <t>Navi - Väimela</t>
  </si>
  <si>
    <t>Tootsi - Kasaritsa</t>
  </si>
  <si>
    <t>Palli - Ruusmäe</t>
  </si>
  <si>
    <t>Kirikuküla - Koigu</t>
  </si>
  <si>
    <t>Haanja - Kündja</t>
  </si>
  <si>
    <t>Saarlasõ - Kääraku</t>
  </si>
  <si>
    <t>Palometsa - Sammuka</t>
  </si>
  <si>
    <t>Võru kaubajaama tee</t>
  </si>
  <si>
    <t>Umbsaare tee</t>
  </si>
  <si>
    <t>Parksepa - Väimela</t>
  </si>
  <si>
    <t>Rõuge - Kurgjärve - Haanja</t>
  </si>
  <si>
    <t>Väimela - Kääpa</t>
  </si>
  <si>
    <t>Raiste - Osula - Varese</t>
  </si>
  <si>
    <t>Mustassaare tee</t>
  </si>
  <si>
    <t>Luutsniku - Ruusmäe</t>
  </si>
  <si>
    <t>Kääpa - Tsolgo</t>
  </si>
  <si>
    <t>Plaani - Kokõmäe</t>
  </si>
  <si>
    <t>Otsa - Pindi</t>
  </si>
  <si>
    <t>Rõuge rahvamaja tee</t>
  </si>
  <si>
    <t>Viitka - Tiilige</t>
  </si>
  <si>
    <t>Käätso - Kasaritsa</t>
  </si>
  <si>
    <t>Kose - Käbli</t>
  </si>
  <si>
    <t>Vastseliina - Loosi</t>
  </si>
  <si>
    <t>Külaoru - Kapera</t>
  </si>
  <si>
    <t>Vana-Vastseliina - Käänu</t>
  </si>
  <si>
    <t>Vastseliina - Kirikumäe</t>
  </si>
  <si>
    <t>Missokülä - Laura</t>
  </si>
  <si>
    <t>Korski - Veretinä</t>
  </si>
  <si>
    <t>Meremäe - Tsirgu - Antkruva</t>
  </si>
  <si>
    <t>Kalatsova - Kuksina</t>
  </si>
  <si>
    <t>Kitsõ - Sirgova</t>
  </si>
  <si>
    <t>Vana-Saaluse - Kõo</t>
  </si>
  <si>
    <t>Halla - Holsta</t>
  </si>
  <si>
    <t>Pältre - Keldo</t>
  </si>
  <si>
    <t>Miikse - Vatsa</t>
  </si>
  <si>
    <t>Ruusmäe - Kuklase</t>
  </si>
  <si>
    <t>Vastseliina - Vana-Saaluse</t>
  </si>
  <si>
    <t>Tsiistre - Misso - Rammuka</t>
  </si>
  <si>
    <t>Määsi - Kiviora</t>
  </si>
  <si>
    <t>Vakari - Pari - Tsiistre</t>
  </si>
  <si>
    <t>Tobrova - Uusvada - Kitsõ</t>
  </si>
  <si>
    <t>Meremäe - Miikse</t>
  </si>
  <si>
    <t>Vastseliina - Meremäe - Kliima</t>
  </si>
  <si>
    <t>Antsla - Kanepi</t>
  </si>
  <si>
    <t>Metstaga - Sadramõtsa</t>
  </si>
  <si>
    <t>Riidmäe - Trolla</t>
  </si>
  <si>
    <t>Rõuge - Rebäse - Haanja</t>
  </si>
  <si>
    <t>Lasva - Pikakannu</t>
  </si>
  <si>
    <t>Kaugu - Hurda</t>
  </si>
  <si>
    <t>Varstu - Tagakolga</t>
  </si>
  <si>
    <t>Vana-Vastseliina - Panikovitsi</t>
  </si>
  <si>
    <t>Tobrova - Helbi</t>
  </si>
  <si>
    <t>Veretinä - Polovina</t>
  </si>
  <si>
    <t>Lindora - Vana-Vastseliina</t>
  </si>
  <si>
    <t>Antsla - Haabsaare</t>
  </si>
  <si>
    <t>Käätso - Rõuge - Luutsniku</t>
  </si>
  <si>
    <t>Mehka - Saru</t>
  </si>
  <si>
    <t>Kuutsi - Peebu</t>
  </si>
  <si>
    <t>Mehka - Vastse-Roosa</t>
  </si>
  <si>
    <t>Mõniste - Tiitsa - Karisöödi</t>
  </si>
  <si>
    <t>Navi - Tagaküla</t>
  </si>
  <si>
    <t>Rõuge haigla tee</t>
  </si>
  <si>
    <t>Ööbikuoru tee</t>
  </si>
  <si>
    <t>Pihleni - Kassi</t>
  </si>
  <si>
    <t>Korski - Küllätüvä</t>
  </si>
  <si>
    <t>Vaabina raudteejaama tee</t>
  </si>
  <si>
    <t>Siksälä - Kiviora</t>
  </si>
  <si>
    <t>Kaagu - Kerepäälse</t>
  </si>
  <si>
    <t>Ortuma - Hinsa</t>
  </si>
  <si>
    <t>Vastseliina koolimaja tee</t>
  </si>
  <si>
    <t>Meremäe - Petseri</t>
  </si>
  <si>
    <t>Parmupalu - Hintsiko</t>
  </si>
  <si>
    <t>Muuga - Hänike</t>
  </si>
  <si>
    <t>Nursi - Rõuge</t>
  </si>
  <si>
    <t>Kubja - Roosisaare</t>
  </si>
  <si>
    <t>Tursa tee</t>
  </si>
  <si>
    <t>Mäe-Suhka - Puspuri</t>
  </si>
  <si>
    <t>Tiilige - Ritsiko</t>
  </si>
  <si>
    <t>Vastseliina - Heinasoo</t>
  </si>
  <si>
    <t>Hinsa - Vana-Saaluse</t>
  </si>
  <si>
    <t>Kollino tee</t>
  </si>
  <si>
    <t>Puspuri - Hulaku</t>
  </si>
  <si>
    <t>Kiislova tee</t>
  </si>
  <si>
    <t>Holsta - Voki - Halla</t>
  </si>
  <si>
    <t>Kellämäe tee</t>
  </si>
  <si>
    <t>Viitina - Heibri</t>
  </si>
  <si>
    <t>Murati - Sarise</t>
  </si>
  <si>
    <t>Külaoru - Hinsa</t>
  </si>
  <si>
    <t>Halla - Hinsa</t>
  </si>
  <si>
    <t>Kikkaoja - Roosiku</t>
  </si>
  <si>
    <t>Haabsaare - Kaika</t>
  </si>
  <si>
    <t>Trei - Kirumpää</t>
  </si>
  <si>
    <t>Luutsniku - Plaani</t>
  </si>
  <si>
    <t>Vaabina - Ruhingu</t>
  </si>
  <si>
    <t>Käbli - Murati</t>
  </si>
  <si>
    <t>Savimäe tee</t>
  </si>
  <si>
    <t>Võrumõisa tee</t>
  </si>
  <si>
    <t>Pindi - Verijärve</t>
  </si>
  <si>
    <t>Paidra - Tsolgo - Joosu</t>
  </si>
  <si>
    <t>Varstu tee</t>
  </si>
  <si>
    <t>Haabsaare - Saru</t>
  </si>
  <si>
    <t>Saru - Kuutsi</t>
  </si>
  <si>
    <t>Pikakannu - Madala</t>
  </si>
  <si>
    <t>Antsla - Sänna</t>
  </si>
  <si>
    <t>Sänna - Rõuge</t>
  </si>
  <si>
    <t>Haanja - Vaskna - Uue-Saaluse</t>
  </si>
  <si>
    <t>Vaabina - Turumõisa - Säre</t>
  </si>
  <si>
    <t>Kobela - Antsu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</si>
</sst>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%"/>
    <numFmt numFmtId="166" formatCode="0.000"/>
    <numFmt numFmtId="167" formatCode="_-* #,##0.00\ &quot;kr&quot;_-;\-* #,##0.00\ &quot;kr&quot;_-;_-* &quot;-&quot;??\ &quot;kr&quot;_-;_-@_-"/>
    <numFmt numFmtId="168" formatCode="#,##0\ _€"/>
    <numFmt numFmtId="169" formatCode="0.0000"/>
    <numFmt numFmtId="170" formatCode="0.00000"/>
  </numFmts>
  <fonts count="2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  <font>
      <sz val="11"/>
      <name val="Calibri"/>
      <family val="2"/>
      <charset val="186"/>
      <scheme val="minor"/>
    </font>
    <font>
      <sz val="9"/>
      <color rgb="FF0000FF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9"/>
      <color rgb="FF0033CC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10"/>
      <name val="Arial"/>
      <family val="2"/>
      <charset val="186"/>
    </font>
    <font>
      <sz val="10"/>
      <color rgb="FFFF0000"/>
      <name val="Times New Roman Baltic"/>
      <charset val="186"/>
    </font>
    <font>
      <b/>
      <sz val="10"/>
      <color rgb="FFFF0000"/>
      <name val="Times New Roman Baltic"/>
      <charset val="186"/>
    </font>
    <font>
      <sz val="9"/>
      <color rgb="FFC00000"/>
      <name val="Calibri"/>
      <family val="2"/>
      <charset val="186"/>
      <scheme val="minor"/>
    </font>
    <font>
      <sz val="9"/>
      <color rgb="FF0070C0"/>
      <name val="Calibri"/>
      <family val="2"/>
      <charset val="186"/>
      <scheme val="minor"/>
    </font>
    <font>
      <sz val="9"/>
      <color rgb="FF7030A0"/>
      <name val="Calibri"/>
      <family val="2"/>
      <charset val="186"/>
      <scheme val="minor"/>
    </font>
    <font>
      <sz val="9"/>
      <color rgb="FF00B05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indexed="81"/>
      <name val="Segoe UI"/>
      <family val="2"/>
      <charset val="186"/>
    </font>
    <font>
      <sz val="9"/>
      <color indexed="81"/>
      <name val="Segoe UI"/>
      <family val="2"/>
      <charset val="186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6" fillId="0" borderId="0"/>
    <xf numFmtId="9" fontId="18" fillId="0" borderId="0" applyFont="0" applyFill="0" applyBorder="0" applyAlignment="0" applyProtection="0"/>
  </cellStyleXfs>
  <cellXfs count="212">
    <xf numFmtId="0" fontId="0" fillId="0" borderId="0" xfId="0"/>
    <xf numFmtId="0" fontId="0" fillId="2" borderId="0" xfId="0" applyFill="1"/>
    <xf numFmtId="0" fontId="3" fillId="2" borderId="0" xfId="3" applyFill="1" applyAlignment="1" applyProtection="1"/>
    <xf numFmtId="0" fontId="4" fillId="3" borderId="0" xfId="0" applyFont="1" applyFill="1" applyAlignment="1">
      <alignment horizontal="left"/>
    </xf>
    <xf numFmtId="0" fontId="0" fillId="3" borderId="0" xfId="0" applyFill="1"/>
    <xf numFmtId="0" fontId="0" fillId="4" borderId="0" xfId="0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2" fillId="3" borderId="0" xfId="0" applyFont="1" applyFill="1"/>
    <xf numFmtId="0" fontId="2" fillId="4" borderId="4" xfId="0" applyFont="1" applyFill="1" applyBorder="1" applyAlignment="1">
      <alignment horizontal="center" vertical="center"/>
    </xf>
    <xf numFmtId="0" fontId="5" fillId="2" borderId="0" xfId="0" applyFont="1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5" borderId="4" xfId="0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0" fontId="7" fillId="2" borderId="0" xfId="0" applyFont="1" applyFill="1"/>
    <xf numFmtId="0" fontId="0" fillId="5" borderId="5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9" fontId="1" fillId="5" borderId="6" xfId="2" applyFont="1" applyFill="1" applyBorder="1" applyAlignment="1">
      <alignment horizontal="center"/>
    </xf>
    <xf numFmtId="9" fontId="1" fillId="5" borderId="7" xfId="2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left"/>
    </xf>
    <xf numFmtId="9" fontId="1" fillId="5" borderId="5" xfId="2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6" borderId="0" xfId="0" applyFill="1" applyAlignment="1">
      <alignment horizontal="center"/>
    </xf>
    <xf numFmtId="2" fontId="0" fillId="6" borderId="0" xfId="0" applyNumberFormat="1" applyFill="1" applyAlignment="1">
      <alignment horizontal="center"/>
    </xf>
    <xf numFmtId="1" fontId="0" fillId="7" borderId="0" xfId="0" applyNumberFormat="1" applyFill="1" applyAlignment="1">
      <alignment horizontal="center"/>
    </xf>
    <xf numFmtId="165" fontId="1" fillId="7" borderId="0" xfId="2" applyNumberFormat="1" applyFont="1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12" fillId="2" borderId="0" xfId="0" applyFont="1" applyFill="1"/>
    <xf numFmtId="0" fontId="0" fillId="2" borderId="14" xfId="0" applyFill="1" applyBorder="1"/>
    <xf numFmtId="0" fontId="0" fillId="2" borderId="15" xfId="0" applyFill="1" applyBorder="1"/>
    <xf numFmtId="0" fontId="0" fillId="0" borderId="15" xfId="0" applyBorder="1"/>
    <xf numFmtId="2" fontId="0" fillId="7" borderId="0" xfId="0" applyNumberFormat="1" applyFill="1" applyAlignment="1">
      <alignment horizontal="center"/>
    </xf>
    <xf numFmtId="2" fontId="6" fillId="6" borderId="0" xfId="0" applyNumberFormat="1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14" xfId="0" applyBorder="1" applyAlignment="1">
      <alignment horizontal="left"/>
    </xf>
    <xf numFmtId="0" fontId="0" fillId="7" borderId="14" xfId="0" applyFill="1" applyBorder="1" applyAlignment="1">
      <alignment horizontal="center"/>
    </xf>
    <xf numFmtId="9" fontId="1" fillId="7" borderId="0" xfId="2" applyFont="1" applyFill="1" applyBorder="1" applyAlignment="1">
      <alignment horizontal="center"/>
    </xf>
    <xf numFmtId="1" fontId="0" fillId="6" borderId="0" xfId="0" applyNumberFormat="1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6" fillId="7" borderId="0" xfId="0" applyFont="1" applyFill="1" applyAlignment="1">
      <alignment horizontal="center"/>
    </xf>
    <xf numFmtId="1" fontId="0" fillId="0" borderId="0" xfId="0" applyNumberFormat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7" borderId="17" xfId="0" applyFill="1" applyBorder="1" applyAlignment="1">
      <alignment horizontal="center"/>
    </xf>
    <xf numFmtId="1" fontId="0" fillId="7" borderId="17" xfId="0" applyNumberFormat="1" applyFill="1" applyBorder="1" applyAlignment="1">
      <alignment horizontal="center"/>
    </xf>
    <xf numFmtId="0" fontId="0" fillId="0" borderId="17" xfId="0" applyBorder="1"/>
    <xf numFmtId="1" fontId="0" fillId="0" borderId="17" xfId="0" applyNumberFormat="1" applyBorder="1"/>
    <xf numFmtId="0" fontId="0" fillId="0" borderId="18" xfId="0" applyBorder="1"/>
    <xf numFmtId="0" fontId="0" fillId="2" borderId="1" xfId="0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/>
    <xf numFmtId="0" fontId="0" fillId="3" borderId="20" xfId="0" applyFill="1" applyBorder="1"/>
    <xf numFmtId="0" fontId="0" fillId="3" borderId="21" xfId="0" applyFill="1" applyBorder="1" applyAlignment="1">
      <alignment horizontal="center"/>
    </xf>
    <xf numFmtId="9" fontId="0" fillId="4" borderId="21" xfId="0" applyNumberFormat="1" applyFill="1" applyBorder="1" applyAlignment="1">
      <alignment horizontal="center"/>
    </xf>
    <xf numFmtId="0" fontId="0" fillId="5" borderId="22" xfId="0" applyFill="1" applyBorder="1" applyAlignment="1">
      <alignment horizontal="center" vertical="center"/>
    </xf>
    <xf numFmtId="1" fontId="0" fillId="4" borderId="0" xfId="0" applyNumberFormat="1" applyFill="1" applyAlignment="1">
      <alignment horizontal="center"/>
    </xf>
    <xf numFmtId="0" fontId="0" fillId="4" borderId="2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10" xfId="0" applyFill="1" applyBorder="1"/>
    <xf numFmtId="9" fontId="0" fillId="4" borderId="23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5" borderId="5" xfId="0" applyFill="1" applyBorder="1"/>
    <xf numFmtId="0" fontId="0" fillId="5" borderId="6" xfId="0" applyFill="1" applyBorder="1"/>
    <xf numFmtId="9" fontId="0" fillId="5" borderId="6" xfId="0" applyNumberFormat="1" applyFill="1" applyBorder="1" applyAlignment="1">
      <alignment horizontal="center"/>
    </xf>
    <xf numFmtId="9" fontId="0" fillId="5" borderId="7" xfId="0" applyNumberFormat="1" applyFill="1" applyBorder="1" applyAlignment="1">
      <alignment horizontal="center"/>
    </xf>
    <xf numFmtId="0" fontId="0" fillId="5" borderId="8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/>
    </xf>
    <xf numFmtId="2" fontId="10" fillId="2" borderId="0" xfId="0" applyNumberFormat="1" applyFont="1" applyFill="1" applyAlignment="1">
      <alignment horizontal="center"/>
    </xf>
    <xf numFmtId="1" fontId="0" fillId="4" borderId="24" xfId="0" applyNumberForma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" xfId="0" applyBorder="1"/>
    <xf numFmtId="0" fontId="0" fillId="0" borderId="25" xfId="0" applyBorder="1"/>
    <xf numFmtId="0" fontId="0" fillId="3" borderId="2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3" borderId="28" xfId="0" applyFill="1" applyBorder="1" applyAlignment="1">
      <alignment horizontal="center"/>
    </xf>
    <xf numFmtId="166" fontId="0" fillId="5" borderId="29" xfId="0" applyNumberFormat="1" applyFill="1" applyBorder="1" applyAlignment="1">
      <alignment horizontal="center"/>
    </xf>
    <xf numFmtId="166" fontId="0" fillId="5" borderId="30" xfId="0" applyNumberFormat="1" applyFill="1" applyBorder="1" applyAlignment="1">
      <alignment horizontal="center"/>
    </xf>
    <xf numFmtId="166" fontId="0" fillId="5" borderId="31" xfId="0" applyNumberFormat="1" applyFill="1" applyBorder="1" applyAlignment="1">
      <alignment horizontal="center"/>
    </xf>
    <xf numFmtId="166" fontId="0" fillId="5" borderId="32" xfId="0" applyNumberFormat="1" applyFill="1" applyBorder="1" applyAlignment="1">
      <alignment horizontal="center"/>
    </xf>
    <xf numFmtId="2" fontId="0" fillId="5" borderId="28" xfId="0" applyNumberFormat="1" applyFill="1" applyBorder="1" applyAlignment="1">
      <alignment horizontal="center"/>
    </xf>
    <xf numFmtId="2" fontId="0" fillId="5" borderId="0" xfId="0" applyNumberFormat="1" applyFill="1" applyAlignment="1">
      <alignment horizontal="center"/>
    </xf>
    <xf numFmtId="2" fontId="0" fillId="5" borderId="21" xfId="0" applyNumberFormat="1" applyFill="1" applyBorder="1" applyAlignment="1">
      <alignment horizontal="center"/>
    </xf>
    <xf numFmtId="0" fontId="0" fillId="2" borderId="0" xfId="0" quotePrefix="1" applyFill="1"/>
    <xf numFmtId="166" fontId="0" fillId="5" borderId="20" xfId="0" applyNumberFormat="1" applyFill="1" applyBorder="1" applyAlignment="1">
      <alignment horizontal="center"/>
    </xf>
    <xf numFmtId="166" fontId="0" fillId="5" borderId="0" xfId="0" applyNumberFormat="1" applyFill="1" applyAlignment="1">
      <alignment horizontal="center"/>
    </xf>
    <xf numFmtId="166" fontId="0" fillId="5" borderId="27" xfId="0" applyNumberFormat="1" applyFill="1" applyBorder="1" applyAlignment="1">
      <alignment horizontal="center"/>
    </xf>
    <xf numFmtId="166" fontId="0" fillId="5" borderId="28" xfId="0" applyNumberFormat="1" applyFill="1" applyBorder="1" applyAlignment="1">
      <alignment horizontal="center"/>
    </xf>
    <xf numFmtId="166" fontId="0" fillId="5" borderId="33" xfId="0" applyNumberFormat="1" applyFill="1" applyBorder="1" applyAlignment="1">
      <alignment horizontal="center"/>
    </xf>
    <xf numFmtId="166" fontId="0" fillId="5" borderId="34" xfId="0" applyNumberFormat="1" applyFill="1" applyBorder="1" applyAlignment="1">
      <alignment horizontal="center"/>
    </xf>
    <xf numFmtId="166" fontId="0" fillId="5" borderId="35" xfId="0" applyNumberFormat="1" applyFill="1" applyBorder="1" applyAlignment="1">
      <alignment horizontal="center"/>
    </xf>
    <xf numFmtId="166" fontId="0" fillId="5" borderId="36" xfId="0" applyNumberFormat="1" applyFill="1" applyBorder="1" applyAlignment="1">
      <alignment horizontal="center"/>
    </xf>
    <xf numFmtId="0" fontId="0" fillId="3" borderId="24" xfId="0" applyFill="1" applyBorder="1"/>
    <xf numFmtId="0" fontId="0" fillId="3" borderId="37" xfId="0" applyFill="1" applyBorder="1"/>
    <xf numFmtId="0" fontId="0" fillId="3" borderId="38" xfId="0" applyFill="1" applyBorder="1"/>
    <xf numFmtId="2" fontId="10" fillId="5" borderId="38" xfId="0" applyNumberFormat="1" applyFont="1" applyFill="1" applyBorder="1" applyAlignment="1">
      <alignment horizontal="center"/>
    </xf>
    <xf numFmtId="2" fontId="10" fillId="5" borderId="24" xfId="0" applyNumberFormat="1" applyFont="1" applyFill="1" applyBorder="1" applyAlignment="1">
      <alignment horizontal="center"/>
    </xf>
    <xf numFmtId="2" fontId="10" fillId="5" borderId="23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1" fontId="0" fillId="2" borderId="0" xfId="0" applyNumberFormat="1" applyFill="1"/>
    <xf numFmtId="0" fontId="0" fillId="5" borderId="10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9" fontId="1" fillId="5" borderId="24" xfId="2" applyFont="1" applyFill="1" applyBorder="1" applyAlignment="1">
      <alignment horizontal="center"/>
    </xf>
    <xf numFmtId="2" fontId="13" fillId="5" borderId="24" xfId="0" applyNumberFormat="1" applyFont="1" applyFill="1" applyBorder="1" applyAlignment="1">
      <alignment horizontal="center"/>
    </xf>
    <xf numFmtId="0" fontId="0" fillId="5" borderId="24" xfId="0" applyFill="1" applyBorder="1"/>
    <xf numFmtId="1" fontId="0" fillId="5" borderId="23" xfId="0" applyNumberFormat="1" applyFill="1" applyBorder="1" applyAlignment="1">
      <alignment horizontal="center"/>
    </xf>
    <xf numFmtId="2" fontId="0" fillId="4" borderId="10" xfId="0" applyNumberFormat="1" applyFill="1" applyBorder="1" applyAlignment="1">
      <alignment horizontal="center"/>
    </xf>
    <xf numFmtId="168" fontId="2" fillId="5" borderId="24" xfId="1" applyNumberFormat="1" applyFont="1" applyFill="1" applyBorder="1" applyAlignment="1">
      <alignment horizontal="center" vertical="center"/>
    </xf>
    <xf numFmtId="1" fontId="2" fillId="5" borderId="24" xfId="0" applyNumberFormat="1" applyFont="1" applyFill="1" applyBorder="1" applyAlignment="1">
      <alignment horizontal="center"/>
    </xf>
    <xf numFmtId="1" fontId="14" fillId="5" borderId="23" xfId="0" applyNumberFormat="1" applyFont="1" applyFill="1" applyBorder="1" applyAlignment="1">
      <alignment horizontal="center"/>
    </xf>
    <xf numFmtId="0" fontId="0" fillId="2" borderId="15" xfId="0" applyFill="1" applyBorder="1" applyAlignment="1">
      <alignment horizontal="center" vertical="center" textRotation="90" wrapText="1"/>
    </xf>
    <xf numFmtId="1" fontId="14" fillId="2" borderId="23" xfId="0" applyNumberFormat="1" applyFont="1" applyFill="1" applyBorder="1" applyAlignment="1">
      <alignment horizontal="center"/>
    </xf>
    <xf numFmtId="2" fontId="10" fillId="7" borderId="0" xfId="0" applyNumberFormat="1" applyFont="1" applyFill="1" applyAlignment="1">
      <alignment horizontal="center"/>
    </xf>
    <xf numFmtId="2" fontId="10" fillId="7" borderId="17" xfId="0" applyNumberFormat="1" applyFont="1" applyFill="1" applyBorder="1" applyAlignment="1">
      <alignment horizontal="center"/>
    </xf>
    <xf numFmtId="0" fontId="12" fillId="2" borderId="17" xfId="0" applyFont="1" applyFill="1" applyBorder="1"/>
    <xf numFmtId="0" fontId="0" fillId="2" borderId="17" xfId="0" applyFill="1" applyBorder="1"/>
    <xf numFmtId="1" fontId="14" fillId="8" borderId="21" xfId="0" applyNumberFormat="1" applyFont="1" applyFill="1" applyBorder="1" applyAlignment="1">
      <alignment horizontal="center"/>
    </xf>
    <xf numFmtId="1" fontId="1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 vertical="center"/>
    </xf>
    <xf numFmtId="1" fontId="9" fillId="2" borderId="0" xfId="0" applyNumberFormat="1" applyFont="1" applyFill="1"/>
    <xf numFmtId="168" fontId="2" fillId="5" borderId="5" xfId="0" applyNumberFormat="1" applyFont="1" applyFill="1" applyBorder="1"/>
    <xf numFmtId="1" fontId="2" fillId="5" borderId="6" xfId="0" applyNumberFormat="1" applyFont="1" applyFill="1" applyBorder="1" applyAlignment="1">
      <alignment horizontal="center" vertical="center"/>
    </xf>
    <xf numFmtId="1" fontId="14" fillId="5" borderId="7" xfId="0" applyNumberFormat="1" applyFont="1" applyFill="1" applyBorder="1" applyAlignment="1">
      <alignment horizontal="center"/>
    </xf>
    <xf numFmtId="0" fontId="0" fillId="2" borderId="39" xfId="0" applyFill="1" applyBorder="1"/>
    <xf numFmtId="169" fontId="0" fillId="2" borderId="39" xfId="0" applyNumberFormat="1" applyFill="1" applyBorder="1"/>
    <xf numFmtId="164" fontId="15" fillId="2" borderId="0" xfId="0" applyNumberFormat="1" applyFont="1" applyFill="1" applyAlignment="1">
      <alignment horizontal="center"/>
    </xf>
    <xf numFmtId="0" fontId="0" fillId="2" borderId="0" xfId="0" quotePrefix="1" applyFill="1" applyAlignment="1">
      <alignment horizontal="center"/>
    </xf>
    <xf numFmtId="0" fontId="16" fillId="2" borderId="0" xfId="4" applyFill="1" applyAlignment="1">
      <alignment horizontal="center"/>
    </xf>
    <xf numFmtId="0" fontId="17" fillId="2" borderId="0" xfId="4" applyFont="1" applyFill="1" applyAlignment="1">
      <alignment horizontal="center"/>
    </xf>
    <xf numFmtId="1" fontId="17" fillId="2" borderId="0" xfId="4" applyNumberFormat="1" applyFont="1" applyFill="1" applyAlignment="1">
      <alignment horizontal="center"/>
    </xf>
    <xf numFmtId="1" fontId="0" fillId="2" borderId="39" xfId="0" applyNumberFormat="1" applyFill="1" applyBorder="1"/>
    <xf numFmtId="1" fontId="16" fillId="2" borderId="0" xfId="4" applyNumberFormat="1" applyFill="1" applyAlignment="1">
      <alignment horizontal="center"/>
    </xf>
    <xf numFmtId="3" fontId="16" fillId="2" borderId="0" xfId="4" applyNumberFormat="1" applyFill="1" applyAlignment="1">
      <alignment horizontal="center"/>
    </xf>
    <xf numFmtId="0" fontId="17" fillId="2" borderId="0" xfId="4" applyFont="1" applyFill="1"/>
    <xf numFmtId="0" fontId="16" fillId="2" borderId="0" xfId="4" applyFill="1"/>
    <xf numFmtId="165" fontId="16" fillId="2" borderId="0" xfId="4" applyNumberFormat="1" applyFill="1"/>
    <xf numFmtId="0" fontId="16" fillId="2" borderId="0" xfId="4" applyFill="1" applyAlignment="1">
      <alignment horizontal="left"/>
    </xf>
    <xf numFmtId="165" fontId="16" fillId="2" borderId="0" xfId="5" applyNumberFormat="1" applyFont="1" applyFill="1" applyBorder="1" applyAlignment="1">
      <alignment horizontal="center"/>
    </xf>
    <xf numFmtId="0" fontId="19" fillId="2" borderId="0" xfId="4" applyFont="1" applyFill="1" applyAlignment="1">
      <alignment horizontal="left"/>
    </xf>
    <xf numFmtId="0" fontId="20" fillId="2" borderId="0" xfId="4" applyFont="1" applyFill="1" applyAlignment="1">
      <alignment horizontal="center"/>
    </xf>
    <xf numFmtId="9" fontId="16" fillId="2" borderId="0" xfId="2" applyFont="1" applyFill="1" applyBorder="1" applyAlignment="1">
      <alignment horizontal="center"/>
    </xf>
    <xf numFmtId="165" fontId="17" fillId="2" borderId="0" xfId="4" applyNumberFormat="1" applyFont="1" applyFill="1" applyAlignment="1">
      <alignment horizontal="center"/>
    </xf>
    <xf numFmtId="0" fontId="6" fillId="2" borderId="39" xfId="0" applyFont="1" applyFill="1" applyBorder="1"/>
    <xf numFmtId="1" fontId="6" fillId="2" borderId="39" xfId="0" applyNumberFormat="1" applyFont="1" applyFill="1" applyBorder="1"/>
    <xf numFmtId="0" fontId="21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9" fontId="22" fillId="0" borderId="0" xfId="0" applyNumberFormat="1" applyFont="1" applyAlignment="1">
      <alignment horizontal="center"/>
    </xf>
    <xf numFmtId="169" fontId="23" fillId="0" borderId="0" xfId="0" applyNumberFormat="1" applyFont="1" applyAlignment="1">
      <alignment horizontal="center"/>
    </xf>
    <xf numFmtId="169" fontId="24" fillId="0" borderId="0" xfId="0" applyNumberFormat="1" applyFont="1" applyAlignment="1">
      <alignment horizontal="center"/>
    </xf>
    <xf numFmtId="170" fontId="22" fillId="0" borderId="0" xfId="0" applyNumberFormat="1" applyFont="1"/>
    <xf numFmtId="166" fontId="23" fillId="0" borderId="0" xfId="0" applyNumberFormat="1" applyFont="1"/>
    <xf numFmtId="166" fontId="24" fillId="0" borderId="0" xfId="0" applyNumberFormat="1" applyFont="1"/>
    <xf numFmtId="169" fontId="22" fillId="0" borderId="0" xfId="0" applyNumberFormat="1" applyFont="1"/>
    <xf numFmtId="169" fontId="23" fillId="0" borderId="0" xfId="0" applyNumberFormat="1" applyFont="1"/>
    <xf numFmtId="169" fontId="24" fillId="0" borderId="0" xfId="0" applyNumberFormat="1" applyFont="1"/>
    <xf numFmtId="0" fontId="0" fillId="9" borderId="0" xfId="0" applyFill="1"/>
    <xf numFmtId="169" fontId="22" fillId="9" borderId="0" xfId="0" applyNumberFormat="1" applyFont="1" applyFill="1"/>
    <xf numFmtId="169" fontId="23" fillId="9" borderId="0" xfId="0" applyNumberFormat="1" applyFont="1" applyFill="1"/>
    <xf numFmtId="169" fontId="24" fillId="9" borderId="0" xfId="0" applyNumberFormat="1" applyFont="1" applyFill="1"/>
    <xf numFmtId="166" fontId="22" fillId="0" borderId="0" xfId="0" applyNumberFormat="1" applyFont="1"/>
    <xf numFmtId="0" fontId="25" fillId="0" borderId="0" xfId="0" applyFont="1"/>
    <xf numFmtId="0" fontId="26" fillId="0" borderId="0" xfId="0" applyFont="1"/>
  </cellXfs>
  <cellStyles count="6">
    <cellStyle name="Hüperlink" xfId="3" builtinId="8"/>
    <cellStyle name="Normaallaad" xfId="0" builtinId="0"/>
    <cellStyle name="Normal_Liikluse taandamine (Np)" xfId="4" xr:uid="{934C58D5-ABB6-4F4C-A8B2-99D1B397B080}"/>
    <cellStyle name="Percent 2" xfId="5" xr:uid="{AE820434-D8F2-4342-81F4-6ACC1D6A0FD7}"/>
    <cellStyle name="Protsent" xfId="2" builtinId="5"/>
    <cellStyle name="Valu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19050</xdr:colOff>
      <xdr:row>5</xdr:row>
      <xdr:rowOff>38100</xdr:rowOff>
    </xdr:from>
    <xdr:to>
      <xdr:col>32</xdr:col>
      <xdr:colOff>95250</xdr:colOff>
      <xdr:row>59</xdr:row>
      <xdr:rowOff>95250</xdr:rowOff>
    </xdr:to>
    <xdr:pic>
      <xdr:nvPicPr>
        <xdr:cNvPr id="2" name="Pilt 1">
          <a:extLst>
            <a:ext uri="{FF2B5EF4-FFF2-40B4-BE49-F238E27FC236}">
              <a16:creationId xmlns:a16="http://schemas.microsoft.com/office/drawing/2014/main" id="{B133B505-D1BE-44BA-A6BF-3FD7B8D1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9225" y="1047750"/>
          <a:ext cx="4562475" cy="2609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transpordiamet.ee/sites/default/files/documents/2021-11/bp-2050_aruanne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ECBE-687E-41C7-AE0E-D92FAC6FAFB1}">
  <sheetPr codeName="Leht1"/>
  <dimension ref="A1:AL4033"/>
  <sheetViews>
    <sheetView tabSelected="1" workbookViewId="0">
      <selection activeCell="I79" sqref="I79"/>
    </sheetView>
  </sheetViews>
  <sheetFormatPr defaultRowHeight="15" outlineLevelRow="1" x14ac:dyDescent="0.25"/>
  <cols>
    <col min="1" max="1" width="9.140625" style="1" customWidth="1"/>
    <col min="2" max="2" width="9.5703125" customWidth="1"/>
    <col min="3" max="3" width="6.85546875" customWidth="1"/>
    <col min="4" max="6" width="7.7109375" customWidth="1"/>
    <col min="7" max="7" width="13.28515625" customWidth="1"/>
    <col min="8" max="8" width="12.85546875" customWidth="1"/>
    <col min="9" max="9" width="13.85546875" customWidth="1"/>
    <col min="10" max="10" width="8" customWidth="1"/>
    <col min="11" max="12" width="9.7109375" customWidth="1"/>
    <col min="13" max="13" width="9.85546875" customWidth="1"/>
    <col min="14" max="14" width="10.42578125" customWidth="1"/>
    <col min="15" max="15" width="10.140625" customWidth="1"/>
    <col min="16" max="16" width="11.85546875" customWidth="1"/>
    <col min="17" max="17" width="12.28515625" customWidth="1"/>
    <col min="18" max="18" width="9" customWidth="1"/>
    <col min="19" max="19" width="14.85546875" customWidth="1"/>
    <col min="20" max="20" width="23.140625" customWidth="1"/>
    <col min="21" max="21" width="8.7109375" customWidth="1"/>
    <col min="22" max="22" width="9" customWidth="1"/>
    <col min="23" max="23" width="14.140625" style="1" customWidth="1"/>
    <col min="24" max="24" width="7.28515625" style="1" customWidth="1"/>
    <col min="25" max="26" width="8" style="1" customWidth="1"/>
    <col min="27" max="27" width="9.140625" style="1" customWidth="1"/>
    <col min="28" max="28" width="9" style="1" customWidth="1"/>
    <col min="29" max="29" width="3.5703125" style="1" customWidth="1"/>
    <col min="30" max="32" width="7.42578125" style="1" customWidth="1"/>
    <col min="33" max="33" width="5" style="1" customWidth="1"/>
    <col min="34" max="34" width="11" style="1" customWidth="1"/>
    <col min="35" max="38" width="6" style="1" customWidth="1"/>
    <col min="39" max="39" width="6" customWidth="1"/>
    <col min="258" max="258" width="9.5703125" customWidth="1"/>
    <col min="259" max="259" width="6.85546875" customWidth="1"/>
    <col min="260" max="262" width="7.7109375" customWidth="1"/>
    <col min="263" max="263" width="13.28515625" customWidth="1"/>
    <col min="264" max="264" width="12.85546875" customWidth="1"/>
    <col min="265" max="265" width="13.85546875" customWidth="1"/>
    <col min="266" max="266" width="8" customWidth="1"/>
    <col min="267" max="268" width="9.7109375" customWidth="1"/>
    <col min="269" max="269" width="9.85546875" customWidth="1"/>
    <col min="270" max="270" width="10.42578125" customWidth="1"/>
    <col min="271" max="271" width="10.140625" customWidth="1"/>
    <col min="272" max="272" width="11.85546875" customWidth="1"/>
    <col min="273" max="273" width="12.28515625" customWidth="1"/>
    <col min="274" max="274" width="9" customWidth="1"/>
    <col min="275" max="275" width="14.85546875" customWidth="1"/>
    <col min="276" max="276" width="23.140625" customWidth="1"/>
    <col min="277" max="277" width="8.7109375" customWidth="1"/>
    <col min="278" max="278" width="9" customWidth="1"/>
    <col min="279" max="279" width="14.140625" customWidth="1"/>
    <col min="280" max="280" width="7.28515625" customWidth="1"/>
    <col min="281" max="282" width="8" customWidth="1"/>
    <col min="284" max="284" width="9" customWidth="1"/>
    <col min="285" max="285" width="3.5703125" customWidth="1"/>
    <col min="286" max="288" width="7.42578125" customWidth="1"/>
    <col min="289" max="289" width="5" customWidth="1"/>
    <col min="290" max="290" width="11" customWidth="1"/>
    <col min="291" max="295" width="6" customWidth="1"/>
    <col min="514" max="514" width="9.5703125" customWidth="1"/>
    <col min="515" max="515" width="6.85546875" customWidth="1"/>
    <col min="516" max="518" width="7.7109375" customWidth="1"/>
    <col min="519" max="519" width="13.28515625" customWidth="1"/>
    <col min="520" max="520" width="12.85546875" customWidth="1"/>
    <col min="521" max="521" width="13.85546875" customWidth="1"/>
    <col min="522" max="522" width="8" customWidth="1"/>
    <col min="523" max="524" width="9.7109375" customWidth="1"/>
    <col min="525" max="525" width="9.85546875" customWidth="1"/>
    <col min="526" max="526" width="10.42578125" customWidth="1"/>
    <col min="527" max="527" width="10.140625" customWidth="1"/>
    <col min="528" max="528" width="11.85546875" customWidth="1"/>
    <col min="529" max="529" width="12.28515625" customWidth="1"/>
    <col min="530" max="530" width="9" customWidth="1"/>
    <col min="531" max="531" width="14.85546875" customWidth="1"/>
    <col min="532" max="532" width="23.140625" customWidth="1"/>
    <col min="533" max="533" width="8.7109375" customWidth="1"/>
    <col min="534" max="534" width="9" customWidth="1"/>
    <col min="535" max="535" width="14.140625" customWidth="1"/>
    <col min="536" max="536" width="7.28515625" customWidth="1"/>
    <col min="537" max="538" width="8" customWidth="1"/>
    <col min="540" max="540" width="9" customWidth="1"/>
    <col min="541" max="541" width="3.5703125" customWidth="1"/>
    <col min="542" max="544" width="7.42578125" customWidth="1"/>
    <col min="545" max="545" width="5" customWidth="1"/>
    <col min="546" max="546" width="11" customWidth="1"/>
    <col min="547" max="551" width="6" customWidth="1"/>
    <col min="770" max="770" width="9.5703125" customWidth="1"/>
    <col min="771" max="771" width="6.85546875" customWidth="1"/>
    <col min="772" max="774" width="7.7109375" customWidth="1"/>
    <col min="775" max="775" width="13.28515625" customWidth="1"/>
    <col min="776" max="776" width="12.85546875" customWidth="1"/>
    <col min="777" max="777" width="13.85546875" customWidth="1"/>
    <col min="778" max="778" width="8" customWidth="1"/>
    <col min="779" max="780" width="9.7109375" customWidth="1"/>
    <col min="781" max="781" width="9.85546875" customWidth="1"/>
    <col min="782" max="782" width="10.42578125" customWidth="1"/>
    <col min="783" max="783" width="10.140625" customWidth="1"/>
    <col min="784" max="784" width="11.85546875" customWidth="1"/>
    <col min="785" max="785" width="12.28515625" customWidth="1"/>
    <col min="786" max="786" width="9" customWidth="1"/>
    <col min="787" max="787" width="14.85546875" customWidth="1"/>
    <col min="788" max="788" width="23.140625" customWidth="1"/>
    <col min="789" max="789" width="8.7109375" customWidth="1"/>
    <col min="790" max="790" width="9" customWidth="1"/>
    <col min="791" max="791" width="14.140625" customWidth="1"/>
    <col min="792" max="792" width="7.28515625" customWidth="1"/>
    <col min="793" max="794" width="8" customWidth="1"/>
    <col min="796" max="796" width="9" customWidth="1"/>
    <col min="797" max="797" width="3.5703125" customWidth="1"/>
    <col min="798" max="800" width="7.42578125" customWidth="1"/>
    <col min="801" max="801" width="5" customWidth="1"/>
    <col min="802" max="802" width="11" customWidth="1"/>
    <col min="803" max="807" width="6" customWidth="1"/>
    <col min="1026" max="1026" width="9.5703125" customWidth="1"/>
    <col min="1027" max="1027" width="6.85546875" customWidth="1"/>
    <col min="1028" max="1030" width="7.7109375" customWidth="1"/>
    <col min="1031" max="1031" width="13.28515625" customWidth="1"/>
    <col min="1032" max="1032" width="12.85546875" customWidth="1"/>
    <col min="1033" max="1033" width="13.85546875" customWidth="1"/>
    <col min="1034" max="1034" width="8" customWidth="1"/>
    <col min="1035" max="1036" width="9.7109375" customWidth="1"/>
    <col min="1037" max="1037" width="9.85546875" customWidth="1"/>
    <col min="1038" max="1038" width="10.42578125" customWidth="1"/>
    <col min="1039" max="1039" width="10.140625" customWidth="1"/>
    <col min="1040" max="1040" width="11.85546875" customWidth="1"/>
    <col min="1041" max="1041" width="12.28515625" customWidth="1"/>
    <col min="1042" max="1042" width="9" customWidth="1"/>
    <col min="1043" max="1043" width="14.85546875" customWidth="1"/>
    <col min="1044" max="1044" width="23.140625" customWidth="1"/>
    <col min="1045" max="1045" width="8.7109375" customWidth="1"/>
    <col min="1046" max="1046" width="9" customWidth="1"/>
    <col min="1047" max="1047" width="14.140625" customWidth="1"/>
    <col min="1048" max="1048" width="7.28515625" customWidth="1"/>
    <col min="1049" max="1050" width="8" customWidth="1"/>
    <col min="1052" max="1052" width="9" customWidth="1"/>
    <col min="1053" max="1053" width="3.5703125" customWidth="1"/>
    <col min="1054" max="1056" width="7.42578125" customWidth="1"/>
    <col min="1057" max="1057" width="5" customWidth="1"/>
    <col min="1058" max="1058" width="11" customWidth="1"/>
    <col min="1059" max="1063" width="6" customWidth="1"/>
    <col min="1282" max="1282" width="9.5703125" customWidth="1"/>
    <col min="1283" max="1283" width="6.85546875" customWidth="1"/>
    <col min="1284" max="1286" width="7.7109375" customWidth="1"/>
    <col min="1287" max="1287" width="13.28515625" customWidth="1"/>
    <col min="1288" max="1288" width="12.85546875" customWidth="1"/>
    <col min="1289" max="1289" width="13.85546875" customWidth="1"/>
    <col min="1290" max="1290" width="8" customWidth="1"/>
    <col min="1291" max="1292" width="9.7109375" customWidth="1"/>
    <col min="1293" max="1293" width="9.85546875" customWidth="1"/>
    <col min="1294" max="1294" width="10.42578125" customWidth="1"/>
    <col min="1295" max="1295" width="10.140625" customWidth="1"/>
    <col min="1296" max="1296" width="11.85546875" customWidth="1"/>
    <col min="1297" max="1297" width="12.28515625" customWidth="1"/>
    <col min="1298" max="1298" width="9" customWidth="1"/>
    <col min="1299" max="1299" width="14.85546875" customWidth="1"/>
    <col min="1300" max="1300" width="23.140625" customWidth="1"/>
    <col min="1301" max="1301" width="8.7109375" customWidth="1"/>
    <col min="1302" max="1302" width="9" customWidth="1"/>
    <col min="1303" max="1303" width="14.140625" customWidth="1"/>
    <col min="1304" max="1304" width="7.28515625" customWidth="1"/>
    <col min="1305" max="1306" width="8" customWidth="1"/>
    <col min="1308" max="1308" width="9" customWidth="1"/>
    <col min="1309" max="1309" width="3.5703125" customWidth="1"/>
    <col min="1310" max="1312" width="7.42578125" customWidth="1"/>
    <col min="1313" max="1313" width="5" customWidth="1"/>
    <col min="1314" max="1314" width="11" customWidth="1"/>
    <col min="1315" max="1319" width="6" customWidth="1"/>
    <col min="1538" max="1538" width="9.5703125" customWidth="1"/>
    <col min="1539" max="1539" width="6.85546875" customWidth="1"/>
    <col min="1540" max="1542" width="7.7109375" customWidth="1"/>
    <col min="1543" max="1543" width="13.28515625" customWidth="1"/>
    <col min="1544" max="1544" width="12.85546875" customWidth="1"/>
    <col min="1545" max="1545" width="13.85546875" customWidth="1"/>
    <col min="1546" max="1546" width="8" customWidth="1"/>
    <col min="1547" max="1548" width="9.7109375" customWidth="1"/>
    <col min="1549" max="1549" width="9.85546875" customWidth="1"/>
    <col min="1550" max="1550" width="10.42578125" customWidth="1"/>
    <col min="1551" max="1551" width="10.140625" customWidth="1"/>
    <col min="1552" max="1552" width="11.85546875" customWidth="1"/>
    <col min="1553" max="1553" width="12.28515625" customWidth="1"/>
    <col min="1554" max="1554" width="9" customWidth="1"/>
    <col min="1555" max="1555" width="14.85546875" customWidth="1"/>
    <col min="1556" max="1556" width="23.140625" customWidth="1"/>
    <col min="1557" max="1557" width="8.7109375" customWidth="1"/>
    <col min="1558" max="1558" width="9" customWidth="1"/>
    <col min="1559" max="1559" width="14.140625" customWidth="1"/>
    <col min="1560" max="1560" width="7.28515625" customWidth="1"/>
    <col min="1561" max="1562" width="8" customWidth="1"/>
    <col min="1564" max="1564" width="9" customWidth="1"/>
    <col min="1565" max="1565" width="3.5703125" customWidth="1"/>
    <col min="1566" max="1568" width="7.42578125" customWidth="1"/>
    <col min="1569" max="1569" width="5" customWidth="1"/>
    <col min="1570" max="1570" width="11" customWidth="1"/>
    <col min="1571" max="1575" width="6" customWidth="1"/>
    <col min="1794" max="1794" width="9.5703125" customWidth="1"/>
    <col min="1795" max="1795" width="6.85546875" customWidth="1"/>
    <col min="1796" max="1798" width="7.7109375" customWidth="1"/>
    <col min="1799" max="1799" width="13.28515625" customWidth="1"/>
    <col min="1800" max="1800" width="12.85546875" customWidth="1"/>
    <col min="1801" max="1801" width="13.85546875" customWidth="1"/>
    <col min="1802" max="1802" width="8" customWidth="1"/>
    <col min="1803" max="1804" width="9.7109375" customWidth="1"/>
    <col min="1805" max="1805" width="9.85546875" customWidth="1"/>
    <col min="1806" max="1806" width="10.42578125" customWidth="1"/>
    <col min="1807" max="1807" width="10.140625" customWidth="1"/>
    <col min="1808" max="1808" width="11.85546875" customWidth="1"/>
    <col min="1809" max="1809" width="12.28515625" customWidth="1"/>
    <col min="1810" max="1810" width="9" customWidth="1"/>
    <col min="1811" max="1811" width="14.85546875" customWidth="1"/>
    <col min="1812" max="1812" width="23.140625" customWidth="1"/>
    <col min="1813" max="1813" width="8.7109375" customWidth="1"/>
    <col min="1814" max="1814" width="9" customWidth="1"/>
    <col min="1815" max="1815" width="14.140625" customWidth="1"/>
    <col min="1816" max="1816" width="7.28515625" customWidth="1"/>
    <col min="1817" max="1818" width="8" customWidth="1"/>
    <col min="1820" max="1820" width="9" customWidth="1"/>
    <col min="1821" max="1821" width="3.5703125" customWidth="1"/>
    <col min="1822" max="1824" width="7.42578125" customWidth="1"/>
    <col min="1825" max="1825" width="5" customWidth="1"/>
    <col min="1826" max="1826" width="11" customWidth="1"/>
    <col min="1827" max="1831" width="6" customWidth="1"/>
    <col min="2050" max="2050" width="9.5703125" customWidth="1"/>
    <col min="2051" max="2051" width="6.85546875" customWidth="1"/>
    <col min="2052" max="2054" width="7.7109375" customWidth="1"/>
    <col min="2055" max="2055" width="13.28515625" customWidth="1"/>
    <col min="2056" max="2056" width="12.85546875" customWidth="1"/>
    <col min="2057" max="2057" width="13.85546875" customWidth="1"/>
    <col min="2058" max="2058" width="8" customWidth="1"/>
    <col min="2059" max="2060" width="9.7109375" customWidth="1"/>
    <col min="2061" max="2061" width="9.85546875" customWidth="1"/>
    <col min="2062" max="2062" width="10.42578125" customWidth="1"/>
    <col min="2063" max="2063" width="10.140625" customWidth="1"/>
    <col min="2064" max="2064" width="11.85546875" customWidth="1"/>
    <col min="2065" max="2065" width="12.28515625" customWidth="1"/>
    <col min="2066" max="2066" width="9" customWidth="1"/>
    <col min="2067" max="2067" width="14.85546875" customWidth="1"/>
    <col min="2068" max="2068" width="23.140625" customWidth="1"/>
    <col min="2069" max="2069" width="8.7109375" customWidth="1"/>
    <col min="2070" max="2070" width="9" customWidth="1"/>
    <col min="2071" max="2071" width="14.140625" customWidth="1"/>
    <col min="2072" max="2072" width="7.28515625" customWidth="1"/>
    <col min="2073" max="2074" width="8" customWidth="1"/>
    <col min="2076" max="2076" width="9" customWidth="1"/>
    <col min="2077" max="2077" width="3.5703125" customWidth="1"/>
    <col min="2078" max="2080" width="7.42578125" customWidth="1"/>
    <col min="2081" max="2081" width="5" customWidth="1"/>
    <col min="2082" max="2082" width="11" customWidth="1"/>
    <col min="2083" max="2087" width="6" customWidth="1"/>
    <col min="2306" max="2306" width="9.5703125" customWidth="1"/>
    <col min="2307" max="2307" width="6.85546875" customWidth="1"/>
    <col min="2308" max="2310" width="7.7109375" customWidth="1"/>
    <col min="2311" max="2311" width="13.28515625" customWidth="1"/>
    <col min="2312" max="2312" width="12.85546875" customWidth="1"/>
    <col min="2313" max="2313" width="13.85546875" customWidth="1"/>
    <col min="2314" max="2314" width="8" customWidth="1"/>
    <col min="2315" max="2316" width="9.7109375" customWidth="1"/>
    <col min="2317" max="2317" width="9.85546875" customWidth="1"/>
    <col min="2318" max="2318" width="10.42578125" customWidth="1"/>
    <col min="2319" max="2319" width="10.140625" customWidth="1"/>
    <col min="2320" max="2320" width="11.85546875" customWidth="1"/>
    <col min="2321" max="2321" width="12.28515625" customWidth="1"/>
    <col min="2322" max="2322" width="9" customWidth="1"/>
    <col min="2323" max="2323" width="14.85546875" customWidth="1"/>
    <col min="2324" max="2324" width="23.140625" customWidth="1"/>
    <col min="2325" max="2325" width="8.7109375" customWidth="1"/>
    <col min="2326" max="2326" width="9" customWidth="1"/>
    <col min="2327" max="2327" width="14.140625" customWidth="1"/>
    <col min="2328" max="2328" width="7.28515625" customWidth="1"/>
    <col min="2329" max="2330" width="8" customWidth="1"/>
    <col min="2332" max="2332" width="9" customWidth="1"/>
    <col min="2333" max="2333" width="3.5703125" customWidth="1"/>
    <col min="2334" max="2336" width="7.42578125" customWidth="1"/>
    <col min="2337" max="2337" width="5" customWidth="1"/>
    <col min="2338" max="2338" width="11" customWidth="1"/>
    <col min="2339" max="2343" width="6" customWidth="1"/>
    <col min="2562" max="2562" width="9.5703125" customWidth="1"/>
    <col min="2563" max="2563" width="6.85546875" customWidth="1"/>
    <col min="2564" max="2566" width="7.7109375" customWidth="1"/>
    <col min="2567" max="2567" width="13.28515625" customWidth="1"/>
    <col min="2568" max="2568" width="12.85546875" customWidth="1"/>
    <col min="2569" max="2569" width="13.85546875" customWidth="1"/>
    <col min="2570" max="2570" width="8" customWidth="1"/>
    <col min="2571" max="2572" width="9.7109375" customWidth="1"/>
    <col min="2573" max="2573" width="9.85546875" customWidth="1"/>
    <col min="2574" max="2574" width="10.42578125" customWidth="1"/>
    <col min="2575" max="2575" width="10.140625" customWidth="1"/>
    <col min="2576" max="2576" width="11.85546875" customWidth="1"/>
    <col min="2577" max="2577" width="12.28515625" customWidth="1"/>
    <col min="2578" max="2578" width="9" customWidth="1"/>
    <col min="2579" max="2579" width="14.85546875" customWidth="1"/>
    <col min="2580" max="2580" width="23.140625" customWidth="1"/>
    <col min="2581" max="2581" width="8.7109375" customWidth="1"/>
    <col min="2582" max="2582" width="9" customWidth="1"/>
    <col min="2583" max="2583" width="14.140625" customWidth="1"/>
    <col min="2584" max="2584" width="7.28515625" customWidth="1"/>
    <col min="2585" max="2586" width="8" customWidth="1"/>
    <col min="2588" max="2588" width="9" customWidth="1"/>
    <col min="2589" max="2589" width="3.5703125" customWidth="1"/>
    <col min="2590" max="2592" width="7.42578125" customWidth="1"/>
    <col min="2593" max="2593" width="5" customWidth="1"/>
    <col min="2594" max="2594" width="11" customWidth="1"/>
    <col min="2595" max="2599" width="6" customWidth="1"/>
    <col min="2818" max="2818" width="9.5703125" customWidth="1"/>
    <col min="2819" max="2819" width="6.85546875" customWidth="1"/>
    <col min="2820" max="2822" width="7.7109375" customWidth="1"/>
    <col min="2823" max="2823" width="13.28515625" customWidth="1"/>
    <col min="2824" max="2824" width="12.85546875" customWidth="1"/>
    <col min="2825" max="2825" width="13.85546875" customWidth="1"/>
    <col min="2826" max="2826" width="8" customWidth="1"/>
    <col min="2827" max="2828" width="9.7109375" customWidth="1"/>
    <col min="2829" max="2829" width="9.85546875" customWidth="1"/>
    <col min="2830" max="2830" width="10.42578125" customWidth="1"/>
    <col min="2831" max="2831" width="10.140625" customWidth="1"/>
    <col min="2832" max="2832" width="11.85546875" customWidth="1"/>
    <col min="2833" max="2833" width="12.28515625" customWidth="1"/>
    <col min="2834" max="2834" width="9" customWidth="1"/>
    <col min="2835" max="2835" width="14.85546875" customWidth="1"/>
    <col min="2836" max="2836" width="23.140625" customWidth="1"/>
    <col min="2837" max="2837" width="8.7109375" customWidth="1"/>
    <col min="2838" max="2838" width="9" customWidth="1"/>
    <col min="2839" max="2839" width="14.140625" customWidth="1"/>
    <col min="2840" max="2840" width="7.28515625" customWidth="1"/>
    <col min="2841" max="2842" width="8" customWidth="1"/>
    <col min="2844" max="2844" width="9" customWidth="1"/>
    <col min="2845" max="2845" width="3.5703125" customWidth="1"/>
    <col min="2846" max="2848" width="7.42578125" customWidth="1"/>
    <col min="2849" max="2849" width="5" customWidth="1"/>
    <col min="2850" max="2850" width="11" customWidth="1"/>
    <col min="2851" max="2855" width="6" customWidth="1"/>
    <col min="3074" max="3074" width="9.5703125" customWidth="1"/>
    <col min="3075" max="3075" width="6.85546875" customWidth="1"/>
    <col min="3076" max="3078" width="7.7109375" customWidth="1"/>
    <col min="3079" max="3079" width="13.28515625" customWidth="1"/>
    <col min="3080" max="3080" width="12.85546875" customWidth="1"/>
    <col min="3081" max="3081" width="13.85546875" customWidth="1"/>
    <col min="3082" max="3082" width="8" customWidth="1"/>
    <col min="3083" max="3084" width="9.7109375" customWidth="1"/>
    <col min="3085" max="3085" width="9.85546875" customWidth="1"/>
    <col min="3086" max="3086" width="10.42578125" customWidth="1"/>
    <col min="3087" max="3087" width="10.140625" customWidth="1"/>
    <col min="3088" max="3088" width="11.85546875" customWidth="1"/>
    <col min="3089" max="3089" width="12.28515625" customWidth="1"/>
    <col min="3090" max="3090" width="9" customWidth="1"/>
    <col min="3091" max="3091" width="14.85546875" customWidth="1"/>
    <col min="3092" max="3092" width="23.140625" customWidth="1"/>
    <col min="3093" max="3093" width="8.7109375" customWidth="1"/>
    <col min="3094" max="3094" width="9" customWidth="1"/>
    <col min="3095" max="3095" width="14.140625" customWidth="1"/>
    <col min="3096" max="3096" width="7.28515625" customWidth="1"/>
    <col min="3097" max="3098" width="8" customWidth="1"/>
    <col min="3100" max="3100" width="9" customWidth="1"/>
    <col min="3101" max="3101" width="3.5703125" customWidth="1"/>
    <col min="3102" max="3104" width="7.42578125" customWidth="1"/>
    <col min="3105" max="3105" width="5" customWidth="1"/>
    <col min="3106" max="3106" width="11" customWidth="1"/>
    <col min="3107" max="3111" width="6" customWidth="1"/>
    <col min="3330" max="3330" width="9.5703125" customWidth="1"/>
    <col min="3331" max="3331" width="6.85546875" customWidth="1"/>
    <col min="3332" max="3334" width="7.7109375" customWidth="1"/>
    <col min="3335" max="3335" width="13.28515625" customWidth="1"/>
    <col min="3336" max="3336" width="12.85546875" customWidth="1"/>
    <col min="3337" max="3337" width="13.85546875" customWidth="1"/>
    <col min="3338" max="3338" width="8" customWidth="1"/>
    <col min="3339" max="3340" width="9.7109375" customWidth="1"/>
    <col min="3341" max="3341" width="9.85546875" customWidth="1"/>
    <col min="3342" max="3342" width="10.42578125" customWidth="1"/>
    <col min="3343" max="3343" width="10.140625" customWidth="1"/>
    <col min="3344" max="3344" width="11.85546875" customWidth="1"/>
    <col min="3345" max="3345" width="12.28515625" customWidth="1"/>
    <col min="3346" max="3346" width="9" customWidth="1"/>
    <col min="3347" max="3347" width="14.85546875" customWidth="1"/>
    <col min="3348" max="3348" width="23.140625" customWidth="1"/>
    <col min="3349" max="3349" width="8.7109375" customWidth="1"/>
    <col min="3350" max="3350" width="9" customWidth="1"/>
    <col min="3351" max="3351" width="14.140625" customWidth="1"/>
    <col min="3352" max="3352" width="7.28515625" customWidth="1"/>
    <col min="3353" max="3354" width="8" customWidth="1"/>
    <col min="3356" max="3356" width="9" customWidth="1"/>
    <col min="3357" max="3357" width="3.5703125" customWidth="1"/>
    <col min="3358" max="3360" width="7.42578125" customWidth="1"/>
    <col min="3361" max="3361" width="5" customWidth="1"/>
    <col min="3362" max="3362" width="11" customWidth="1"/>
    <col min="3363" max="3367" width="6" customWidth="1"/>
    <col min="3586" max="3586" width="9.5703125" customWidth="1"/>
    <col min="3587" max="3587" width="6.85546875" customWidth="1"/>
    <col min="3588" max="3590" width="7.7109375" customWidth="1"/>
    <col min="3591" max="3591" width="13.28515625" customWidth="1"/>
    <col min="3592" max="3592" width="12.85546875" customWidth="1"/>
    <col min="3593" max="3593" width="13.85546875" customWidth="1"/>
    <col min="3594" max="3594" width="8" customWidth="1"/>
    <col min="3595" max="3596" width="9.7109375" customWidth="1"/>
    <col min="3597" max="3597" width="9.85546875" customWidth="1"/>
    <col min="3598" max="3598" width="10.42578125" customWidth="1"/>
    <col min="3599" max="3599" width="10.140625" customWidth="1"/>
    <col min="3600" max="3600" width="11.85546875" customWidth="1"/>
    <col min="3601" max="3601" width="12.28515625" customWidth="1"/>
    <col min="3602" max="3602" width="9" customWidth="1"/>
    <col min="3603" max="3603" width="14.85546875" customWidth="1"/>
    <col min="3604" max="3604" width="23.140625" customWidth="1"/>
    <col min="3605" max="3605" width="8.7109375" customWidth="1"/>
    <col min="3606" max="3606" width="9" customWidth="1"/>
    <col min="3607" max="3607" width="14.140625" customWidth="1"/>
    <col min="3608" max="3608" width="7.28515625" customWidth="1"/>
    <col min="3609" max="3610" width="8" customWidth="1"/>
    <col min="3612" max="3612" width="9" customWidth="1"/>
    <col min="3613" max="3613" width="3.5703125" customWidth="1"/>
    <col min="3614" max="3616" width="7.42578125" customWidth="1"/>
    <col min="3617" max="3617" width="5" customWidth="1"/>
    <col min="3618" max="3618" width="11" customWidth="1"/>
    <col min="3619" max="3623" width="6" customWidth="1"/>
    <col min="3842" max="3842" width="9.5703125" customWidth="1"/>
    <col min="3843" max="3843" width="6.85546875" customWidth="1"/>
    <col min="3844" max="3846" width="7.7109375" customWidth="1"/>
    <col min="3847" max="3847" width="13.28515625" customWidth="1"/>
    <col min="3848" max="3848" width="12.85546875" customWidth="1"/>
    <col min="3849" max="3849" width="13.85546875" customWidth="1"/>
    <col min="3850" max="3850" width="8" customWidth="1"/>
    <col min="3851" max="3852" width="9.7109375" customWidth="1"/>
    <col min="3853" max="3853" width="9.85546875" customWidth="1"/>
    <col min="3854" max="3854" width="10.42578125" customWidth="1"/>
    <col min="3855" max="3855" width="10.140625" customWidth="1"/>
    <col min="3856" max="3856" width="11.85546875" customWidth="1"/>
    <col min="3857" max="3857" width="12.28515625" customWidth="1"/>
    <col min="3858" max="3858" width="9" customWidth="1"/>
    <col min="3859" max="3859" width="14.85546875" customWidth="1"/>
    <col min="3860" max="3860" width="23.140625" customWidth="1"/>
    <col min="3861" max="3861" width="8.7109375" customWidth="1"/>
    <col min="3862" max="3862" width="9" customWidth="1"/>
    <col min="3863" max="3863" width="14.140625" customWidth="1"/>
    <col min="3864" max="3864" width="7.28515625" customWidth="1"/>
    <col min="3865" max="3866" width="8" customWidth="1"/>
    <col min="3868" max="3868" width="9" customWidth="1"/>
    <col min="3869" max="3869" width="3.5703125" customWidth="1"/>
    <col min="3870" max="3872" width="7.42578125" customWidth="1"/>
    <col min="3873" max="3873" width="5" customWidth="1"/>
    <col min="3874" max="3874" width="11" customWidth="1"/>
    <col min="3875" max="3879" width="6" customWidth="1"/>
    <col min="4098" max="4098" width="9.5703125" customWidth="1"/>
    <col min="4099" max="4099" width="6.85546875" customWidth="1"/>
    <col min="4100" max="4102" width="7.7109375" customWidth="1"/>
    <col min="4103" max="4103" width="13.28515625" customWidth="1"/>
    <col min="4104" max="4104" width="12.85546875" customWidth="1"/>
    <col min="4105" max="4105" width="13.85546875" customWidth="1"/>
    <col min="4106" max="4106" width="8" customWidth="1"/>
    <col min="4107" max="4108" width="9.7109375" customWidth="1"/>
    <col min="4109" max="4109" width="9.85546875" customWidth="1"/>
    <col min="4110" max="4110" width="10.42578125" customWidth="1"/>
    <col min="4111" max="4111" width="10.140625" customWidth="1"/>
    <col min="4112" max="4112" width="11.85546875" customWidth="1"/>
    <col min="4113" max="4113" width="12.28515625" customWidth="1"/>
    <col min="4114" max="4114" width="9" customWidth="1"/>
    <col min="4115" max="4115" width="14.85546875" customWidth="1"/>
    <col min="4116" max="4116" width="23.140625" customWidth="1"/>
    <col min="4117" max="4117" width="8.7109375" customWidth="1"/>
    <col min="4118" max="4118" width="9" customWidth="1"/>
    <col min="4119" max="4119" width="14.140625" customWidth="1"/>
    <col min="4120" max="4120" width="7.28515625" customWidth="1"/>
    <col min="4121" max="4122" width="8" customWidth="1"/>
    <col min="4124" max="4124" width="9" customWidth="1"/>
    <col min="4125" max="4125" width="3.5703125" customWidth="1"/>
    <col min="4126" max="4128" width="7.42578125" customWidth="1"/>
    <col min="4129" max="4129" width="5" customWidth="1"/>
    <col min="4130" max="4130" width="11" customWidth="1"/>
    <col min="4131" max="4135" width="6" customWidth="1"/>
    <col min="4354" max="4354" width="9.5703125" customWidth="1"/>
    <col min="4355" max="4355" width="6.85546875" customWidth="1"/>
    <col min="4356" max="4358" width="7.7109375" customWidth="1"/>
    <col min="4359" max="4359" width="13.28515625" customWidth="1"/>
    <col min="4360" max="4360" width="12.85546875" customWidth="1"/>
    <col min="4361" max="4361" width="13.85546875" customWidth="1"/>
    <col min="4362" max="4362" width="8" customWidth="1"/>
    <col min="4363" max="4364" width="9.7109375" customWidth="1"/>
    <col min="4365" max="4365" width="9.85546875" customWidth="1"/>
    <col min="4366" max="4366" width="10.42578125" customWidth="1"/>
    <col min="4367" max="4367" width="10.140625" customWidth="1"/>
    <col min="4368" max="4368" width="11.85546875" customWidth="1"/>
    <col min="4369" max="4369" width="12.28515625" customWidth="1"/>
    <col min="4370" max="4370" width="9" customWidth="1"/>
    <col min="4371" max="4371" width="14.85546875" customWidth="1"/>
    <col min="4372" max="4372" width="23.140625" customWidth="1"/>
    <col min="4373" max="4373" width="8.7109375" customWidth="1"/>
    <col min="4374" max="4374" width="9" customWidth="1"/>
    <col min="4375" max="4375" width="14.140625" customWidth="1"/>
    <col min="4376" max="4376" width="7.28515625" customWidth="1"/>
    <col min="4377" max="4378" width="8" customWidth="1"/>
    <col min="4380" max="4380" width="9" customWidth="1"/>
    <col min="4381" max="4381" width="3.5703125" customWidth="1"/>
    <col min="4382" max="4384" width="7.42578125" customWidth="1"/>
    <col min="4385" max="4385" width="5" customWidth="1"/>
    <col min="4386" max="4386" width="11" customWidth="1"/>
    <col min="4387" max="4391" width="6" customWidth="1"/>
    <col min="4610" max="4610" width="9.5703125" customWidth="1"/>
    <col min="4611" max="4611" width="6.85546875" customWidth="1"/>
    <col min="4612" max="4614" width="7.7109375" customWidth="1"/>
    <col min="4615" max="4615" width="13.28515625" customWidth="1"/>
    <col min="4616" max="4616" width="12.85546875" customWidth="1"/>
    <col min="4617" max="4617" width="13.85546875" customWidth="1"/>
    <col min="4618" max="4618" width="8" customWidth="1"/>
    <col min="4619" max="4620" width="9.7109375" customWidth="1"/>
    <col min="4621" max="4621" width="9.85546875" customWidth="1"/>
    <col min="4622" max="4622" width="10.42578125" customWidth="1"/>
    <col min="4623" max="4623" width="10.140625" customWidth="1"/>
    <col min="4624" max="4624" width="11.85546875" customWidth="1"/>
    <col min="4625" max="4625" width="12.28515625" customWidth="1"/>
    <col min="4626" max="4626" width="9" customWidth="1"/>
    <col min="4627" max="4627" width="14.85546875" customWidth="1"/>
    <col min="4628" max="4628" width="23.140625" customWidth="1"/>
    <col min="4629" max="4629" width="8.7109375" customWidth="1"/>
    <col min="4630" max="4630" width="9" customWidth="1"/>
    <col min="4631" max="4631" width="14.140625" customWidth="1"/>
    <col min="4632" max="4632" width="7.28515625" customWidth="1"/>
    <col min="4633" max="4634" width="8" customWidth="1"/>
    <col min="4636" max="4636" width="9" customWidth="1"/>
    <col min="4637" max="4637" width="3.5703125" customWidth="1"/>
    <col min="4638" max="4640" width="7.42578125" customWidth="1"/>
    <col min="4641" max="4641" width="5" customWidth="1"/>
    <col min="4642" max="4642" width="11" customWidth="1"/>
    <col min="4643" max="4647" width="6" customWidth="1"/>
    <col min="4866" max="4866" width="9.5703125" customWidth="1"/>
    <col min="4867" max="4867" width="6.85546875" customWidth="1"/>
    <col min="4868" max="4870" width="7.7109375" customWidth="1"/>
    <col min="4871" max="4871" width="13.28515625" customWidth="1"/>
    <col min="4872" max="4872" width="12.85546875" customWidth="1"/>
    <col min="4873" max="4873" width="13.85546875" customWidth="1"/>
    <col min="4874" max="4874" width="8" customWidth="1"/>
    <col min="4875" max="4876" width="9.7109375" customWidth="1"/>
    <col min="4877" max="4877" width="9.85546875" customWidth="1"/>
    <col min="4878" max="4878" width="10.42578125" customWidth="1"/>
    <col min="4879" max="4879" width="10.140625" customWidth="1"/>
    <col min="4880" max="4880" width="11.85546875" customWidth="1"/>
    <col min="4881" max="4881" width="12.28515625" customWidth="1"/>
    <col min="4882" max="4882" width="9" customWidth="1"/>
    <col min="4883" max="4883" width="14.85546875" customWidth="1"/>
    <col min="4884" max="4884" width="23.140625" customWidth="1"/>
    <col min="4885" max="4885" width="8.7109375" customWidth="1"/>
    <col min="4886" max="4886" width="9" customWidth="1"/>
    <col min="4887" max="4887" width="14.140625" customWidth="1"/>
    <col min="4888" max="4888" width="7.28515625" customWidth="1"/>
    <col min="4889" max="4890" width="8" customWidth="1"/>
    <col min="4892" max="4892" width="9" customWidth="1"/>
    <col min="4893" max="4893" width="3.5703125" customWidth="1"/>
    <col min="4894" max="4896" width="7.42578125" customWidth="1"/>
    <col min="4897" max="4897" width="5" customWidth="1"/>
    <col min="4898" max="4898" width="11" customWidth="1"/>
    <col min="4899" max="4903" width="6" customWidth="1"/>
    <col min="5122" max="5122" width="9.5703125" customWidth="1"/>
    <col min="5123" max="5123" width="6.85546875" customWidth="1"/>
    <col min="5124" max="5126" width="7.7109375" customWidth="1"/>
    <col min="5127" max="5127" width="13.28515625" customWidth="1"/>
    <col min="5128" max="5128" width="12.85546875" customWidth="1"/>
    <col min="5129" max="5129" width="13.85546875" customWidth="1"/>
    <col min="5130" max="5130" width="8" customWidth="1"/>
    <col min="5131" max="5132" width="9.7109375" customWidth="1"/>
    <col min="5133" max="5133" width="9.85546875" customWidth="1"/>
    <col min="5134" max="5134" width="10.42578125" customWidth="1"/>
    <col min="5135" max="5135" width="10.140625" customWidth="1"/>
    <col min="5136" max="5136" width="11.85546875" customWidth="1"/>
    <col min="5137" max="5137" width="12.28515625" customWidth="1"/>
    <col min="5138" max="5138" width="9" customWidth="1"/>
    <col min="5139" max="5139" width="14.85546875" customWidth="1"/>
    <col min="5140" max="5140" width="23.140625" customWidth="1"/>
    <col min="5141" max="5141" width="8.7109375" customWidth="1"/>
    <col min="5142" max="5142" width="9" customWidth="1"/>
    <col min="5143" max="5143" width="14.140625" customWidth="1"/>
    <col min="5144" max="5144" width="7.28515625" customWidth="1"/>
    <col min="5145" max="5146" width="8" customWidth="1"/>
    <col min="5148" max="5148" width="9" customWidth="1"/>
    <col min="5149" max="5149" width="3.5703125" customWidth="1"/>
    <col min="5150" max="5152" width="7.42578125" customWidth="1"/>
    <col min="5153" max="5153" width="5" customWidth="1"/>
    <col min="5154" max="5154" width="11" customWidth="1"/>
    <col min="5155" max="5159" width="6" customWidth="1"/>
    <col min="5378" max="5378" width="9.5703125" customWidth="1"/>
    <col min="5379" max="5379" width="6.85546875" customWidth="1"/>
    <col min="5380" max="5382" width="7.7109375" customWidth="1"/>
    <col min="5383" max="5383" width="13.28515625" customWidth="1"/>
    <col min="5384" max="5384" width="12.85546875" customWidth="1"/>
    <col min="5385" max="5385" width="13.85546875" customWidth="1"/>
    <col min="5386" max="5386" width="8" customWidth="1"/>
    <col min="5387" max="5388" width="9.7109375" customWidth="1"/>
    <col min="5389" max="5389" width="9.85546875" customWidth="1"/>
    <col min="5390" max="5390" width="10.42578125" customWidth="1"/>
    <col min="5391" max="5391" width="10.140625" customWidth="1"/>
    <col min="5392" max="5392" width="11.85546875" customWidth="1"/>
    <col min="5393" max="5393" width="12.28515625" customWidth="1"/>
    <col min="5394" max="5394" width="9" customWidth="1"/>
    <col min="5395" max="5395" width="14.85546875" customWidth="1"/>
    <col min="5396" max="5396" width="23.140625" customWidth="1"/>
    <col min="5397" max="5397" width="8.7109375" customWidth="1"/>
    <col min="5398" max="5398" width="9" customWidth="1"/>
    <col min="5399" max="5399" width="14.140625" customWidth="1"/>
    <col min="5400" max="5400" width="7.28515625" customWidth="1"/>
    <col min="5401" max="5402" width="8" customWidth="1"/>
    <col min="5404" max="5404" width="9" customWidth="1"/>
    <col min="5405" max="5405" width="3.5703125" customWidth="1"/>
    <col min="5406" max="5408" width="7.42578125" customWidth="1"/>
    <col min="5409" max="5409" width="5" customWidth="1"/>
    <col min="5410" max="5410" width="11" customWidth="1"/>
    <col min="5411" max="5415" width="6" customWidth="1"/>
    <col min="5634" max="5634" width="9.5703125" customWidth="1"/>
    <col min="5635" max="5635" width="6.85546875" customWidth="1"/>
    <col min="5636" max="5638" width="7.7109375" customWidth="1"/>
    <col min="5639" max="5639" width="13.28515625" customWidth="1"/>
    <col min="5640" max="5640" width="12.85546875" customWidth="1"/>
    <col min="5641" max="5641" width="13.85546875" customWidth="1"/>
    <col min="5642" max="5642" width="8" customWidth="1"/>
    <col min="5643" max="5644" width="9.7109375" customWidth="1"/>
    <col min="5645" max="5645" width="9.85546875" customWidth="1"/>
    <col min="5646" max="5646" width="10.42578125" customWidth="1"/>
    <col min="5647" max="5647" width="10.140625" customWidth="1"/>
    <col min="5648" max="5648" width="11.85546875" customWidth="1"/>
    <col min="5649" max="5649" width="12.28515625" customWidth="1"/>
    <col min="5650" max="5650" width="9" customWidth="1"/>
    <col min="5651" max="5651" width="14.85546875" customWidth="1"/>
    <col min="5652" max="5652" width="23.140625" customWidth="1"/>
    <col min="5653" max="5653" width="8.7109375" customWidth="1"/>
    <col min="5654" max="5654" width="9" customWidth="1"/>
    <col min="5655" max="5655" width="14.140625" customWidth="1"/>
    <col min="5656" max="5656" width="7.28515625" customWidth="1"/>
    <col min="5657" max="5658" width="8" customWidth="1"/>
    <col min="5660" max="5660" width="9" customWidth="1"/>
    <col min="5661" max="5661" width="3.5703125" customWidth="1"/>
    <col min="5662" max="5664" width="7.42578125" customWidth="1"/>
    <col min="5665" max="5665" width="5" customWidth="1"/>
    <col min="5666" max="5666" width="11" customWidth="1"/>
    <col min="5667" max="5671" width="6" customWidth="1"/>
    <col min="5890" max="5890" width="9.5703125" customWidth="1"/>
    <col min="5891" max="5891" width="6.85546875" customWidth="1"/>
    <col min="5892" max="5894" width="7.7109375" customWidth="1"/>
    <col min="5895" max="5895" width="13.28515625" customWidth="1"/>
    <col min="5896" max="5896" width="12.85546875" customWidth="1"/>
    <col min="5897" max="5897" width="13.85546875" customWidth="1"/>
    <col min="5898" max="5898" width="8" customWidth="1"/>
    <col min="5899" max="5900" width="9.7109375" customWidth="1"/>
    <col min="5901" max="5901" width="9.85546875" customWidth="1"/>
    <col min="5902" max="5902" width="10.42578125" customWidth="1"/>
    <col min="5903" max="5903" width="10.140625" customWidth="1"/>
    <col min="5904" max="5904" width="11.85546875" customWidth="1"/>
    <col min="5905" max="5905" width="12.28515625" customWidth="1"/>
    <col min="5906" max="5906" width="9" customWidth="1"/>
    <col min="5907" max="5907" width="14.85546875" customWidth="1"/>
    <col min="5908" max="5908" width="23.140625" customWidth="1"/>
    <col min="5909" max="5909" width="8.7109375" customWidth="1"/>
    <col min="5910" max="5910" width="9" customWidth="1"/>
    <col min="5911" max="5911" width="14.140625" customWidth="1"/>
    <col min="5912" max="5912" width="7.28515625" customWidth="1"/>
    <col min="5913" max="5914" width="8" customWidth="1"/>
    <col min="5916" max="5916" width="9" customWidth="1"/>
    <col min="5917" max="5917" width="3.5703125" customWidth="1"/>
    <col min="5918" max="5920" width="7.42578125" customWidth="1"/>
    <col min="5921" max="5921" width="5" customWidth="1"/>
    <col min="5922" max="5922" width="11" customWidth="1"/>
    <col min="5923" max="5927" width="6" customWidth="1"/>
    <col min="6146" max="6146" width="9.5703125" customWidth="1"/>
    <col min="6147" max="6147" width="6.85546875" customWidth="1"/>
    <col min="6148" max="6150" width="7.7109375" customWidth="1"/>
    <col min="6151" max="6151" width="13.28515625" customWidth="1"/>
    <col min="6152" max="6152" width="12.85546875" customWidth="1"/>
    <col min="6153" max="6153" width="13.85546875" customWidth="1"/>
    <col min="6154" max="6154" width="8" customWidth="1"/>
    <col min="6155" max="6156" width="9.7109375" customWidth="1"/>
    <col min="6157" max="6157" width="9.85546875" customWidth="1"/>
    <col min="6158" max="6158" width="10.42578125" customWidth="1"/>
    <col min="6159" max="6159" width="10.140625" customWidth="1"/>
    <col min="6160" max="6160" width="11.85546875" customWidth="1"/>
    <col min="6161" max="6161" width="12.28515625" customWidth="1"/>
    <col min="6162" max="6162" width="9" customWidth="1"/>
    <col min="6163" max="6163" width="14.85546875" customWidth="1"/>
    <col min="6164" max="6164" width="23.140625" customWidth="1"/>
    <col min="6165" max="6165" width="8.7109375" customWidth="1"/>
    <col min="6166" max="6166" width="9" customWidth="1"/>
    <col min="6167" max="6167" width="14.140625" customWidth="1"/>
    <col min="6168" max="6168" width="7.28515625" customWidth="1"/>
    <col min="6169" max="6170" width="8" customWidth="1"/>
    <col min="6172" max="6172" width="9" customWidth="1"/>
    <col min="6173" max="6173" width="3.5703125" customWidth="1"/>
    <col min="6174" max="6176" width="7.42578125" customWidth="1"/>
    <col min="6177" max="6177" width="5" customWidth="1"/>
    <col min="6178" max="6178" width="11" customWidth="1"/>
    <col min="6179" max="6183" width="6" customWidth="1"/>
    <col min="6402" max="6402" width="9.5703125" customWidth="1"/>
    <col min="6403" max="6403" width="6.85546875" customWidth="1"/>
    <col min="6404" max="6406" width="7.7109375" customWidth="1"/>
    <col min="6407" max="6407" width="13.28515625" customWidth="1"/>
    <col min="6408" max="6408" width="12.85546875" customWidth="1"/>
    <col min="6409" max="6409" width="13.85546875" customWidth="1"/>
    <col min="6410" max="6410" width="8" customWidth="1"/>
    <col min="6411" max="6412" width="9.7109375" customWidth="1"/>
    <col min="6413" max="6413" width="9.85546875" customWidth="1"/>
    <col min="6414" max="6414" width="10.42578125" customWidth="1"/>
    <col min="6415" max="6415" width="10.140625" customWidth="1"/>
    <col min="6416" max="6416" width="11.85546875" customWidth="1"/>
    <col min="6417" max="6417" width="12.28515625" customWidth="1"/>
    <col min="6418" max="6418" width="9" customWidth="1"/>
    <col min="6419" max="6419" width="14.85546875" customWidth="1"/>
    <col min="6420" max="6420" width="23.140625" customWidth="1"/>
    <col min="6421" max="6421" width="8.7109375" customWidth="1"/>
    <col min="6422" max="6422" width="9" customWidth="1"/>
    <col min="6423" max="6423" width="14.140625" customWidth="1"/>
    <col min="6424" max="6424" width="7.28515625" customWidth="1"/>
    <col min="6425" max="6426" width="8" customWidth="1"/>
    <col min="6428" max="6428" width="9" customWidth="1"/>
    <col min="6429" max="6429" width="3.5703125" customWidth="1"/>
    <col min="6430" max="6432" width="7.42578125" customWidth="1"/>
    <col min="6433" max="6433" width="5" customWidth="1"/>
    <col min="6434" max="6434" width="11" customWidth="1"/>
    <col min="6435" max="6439" width="6" customWidth="1"/>
    <col min="6658" max="6658" width="9.5703125" customWidth="1"/>
    <col min="6659" max="6659" width="6.85546875" customWidth="1"/>
    <col min="6660" max="6662" width="7.7109375" customWidth="1"/>
    <col min="6663" max="6663" width="13.28515625" customWidth="1"/>
    <col min="6664" max="6664" width="12.85546875" customWidth="1"/>
    <col min="6665" max="6665" width="13.85546875" customWidth="1"/>
    <col min="6666" max="6666" width="8" customWidth="1"/>
    <col min="6667" max="6668" width="9.7109375" customWidth="1"/>
    <col min="6669" max="6669" width="9.85546875" customWidth="1"/>
    <col min="6670" max="6670" width="10.42578125" customWidth="1"/>
    <col min="6671" max="6671" width="10.140625" customWidth="1"/>
    <col min="6672" max="6672" width="11.85546875" customWidth="1"/>
    <col min="6673" max="6673" width="12.28515625" customWidth="1"/>
    <col min="6674" max="6674" width="9" customWidth="1"/>
    <col min="6675" max="6675" width="14.85546875" customWidth="1"/>
    <col min="6676" max="6676" width="23.140625" customWidth="1"/>
    <col min="6677" max="6677" width="8.7109375" customWidth="1"/>
    <col min="6678" max="6678" width="9" customWidth="1"/>
    <col min="6679" max="6679" width="14.140625" customWidth="1"/>
    <col min="6680" max="6680" width="7.28515625" customWidth="1"/>
    <col min="6681" max="6682" width="8" customWidth="1"/>
    <col min="6684" max="6684" width="9" customWidth="1"/>
    <col min="6685" max="6685" width="3.5703125" customWidth="1"/>
    <col min="6686" max="6688" width="7.42578125" customWidth="1"/>
    <col min="6689" max="6689" width="5" customWidth="1"/>
    <col min="6690" max="6690" width="11" customWidth="1"/>
    <col min="6691" max="6695" width="6" customWidth="1"/>
    <col min="6914" max="6914" width="9.5703125" customWidth="1"/>
    <col min="6915" max="6915" width="6.85546875" customWidth="1"/>
    <col min="6916" max="6918" width="7.7109375" customWidth="1"/>
    <col min="6919" max="6919" width="13.28515625" customWidth="1"/>
    <col min="6920" max="6920" width="12.85546875" customWidth="1"/>
    <col min="6921" max="6921" width="13.85546875" customWidth="1"/>
    <col min="6922" max="6922" width="8" customWidth="1"/>
    <col min="6923" max="6924" width="9.7109375" customWidth="1"/>
    <col min="6925" max="6925" width="9.85546875" customWidth="1"/>
    <col min="6926" max="6926" width="10.42578125" customWidth="1"/>
    <col min="6927" max="6927" width="10.140625" customWidth="1"/>
    <col min="6928" max="6928" width="11.85546875" customWidth="1"/>
    <col min="6929" max="6929" width="12.28515625" customWidth="1"/>
    <col min="6930" max="6930" width="9" customWidth="1"/>
    <col min="6931" max="6931" width="14.85546875" customWidth="1"/>
    <col min="6932" max="6932" width="23.140625" customWidth="1"/>
    <col min="6933" max="6933" width="8.7109375" customWidth="1"/>
    <col min="6934" max="6934" width="9" customWidth="1"/>
    <col min="6935" max="6935" width="14.140625" customWidth="1"/>
    <col min="6936" max="6936" width="7.28515625" customWidth="1"/>
    <col min="6937" max="6938" width="8" customWidth="1"/>
    <col min="6940" max="6940" width="9" customWidth="1"/>
    <col min="6941" max="6941" width="3.5703125" customWidth="1"/>
    <col min="6942" max="6944" width="7.42578125" customWidth="1"/>
    <col min="6945" max="6945" width="5" customWidth="1"/>
    <col min="6946" max="6946" width="11" customWidth="1"/>
    <col min="6947" max="6951" width="6" customWidth="1"/>
    <col min="7170" max="7170" width="9.5703125" customWidth="1"/>
    <col min="7171" max="7171" width="6.85546875" customWidth="1"/>
    <col min="7172" max="7174" width="7.7109375" customWidth="1"/>
    <col min="7175" max="7175" width="13.28515625" customWidth="1"/>
    <col min="7176" max="7176" width="12.85546875" customWidth="1"/>
    <col min="7177" max="7177" width="13.85546875" customWidth="1"/>
    <col min="7178" max="7178" width="8" customWidth="1"/>
    <col min="7179" max="7180" width="9.7109375" customWidth="1"/>
    <col min="7181" max="7181" width="9.85546875" customWidth="1"/>
    <col min="7182" max="7182" width="10.42578125" customWidth="1"/>
    <col min="7183" max="7183" width="10.140625" customWidth="1"/>
    <col min="7184" max="7184" width="11.85546875" customWidth="1"/>
    <col min="7185" max="7185" width="12.28515625" customWidth="1"/>
    <col min="7186" max="7186" width="9" customWidth="1"/>
    <col min="7187" max="7187" width="14.85546875" customWidth="1"/>
    <col min="7188" max="7188" width="23.140625" customWidth="1"/>
    <col min="7189" max="7189" width="8.7109375" customWidth="1"/>
    <col min="7190" max="7190" width="9" customWidth="1"/>
    <col min="7191" max="7191" width="14.140625" customWidth="1"/>
    <col min="7192" max="7192" width="7.28515625" customWidth="1"/>
    <col min="7193" max="7194" width="8" customWidth="1"/>
    <col min="7196" max="7196" width="9" customWidth="1"/>
    <col min="7197" max="7197" width="3.5703125" customWidth="1"/>
    <col min="7198" max="7200" width="7.42578125" customWidth="1"/>
    <col min="7201" max="7201" width="5" customWidth="1"/>
    <col min="7202" max="7202" width="11" customWidth="1"/>
    <col min="7203" max="7207" width="6" customWidth="1"/>
    <col min="7426" max="7426" width="9.5703125" customWidth="1"/>
    <col min="7427" max="7427" width="6.85546875" customWidth="1"/>
    <col min="7428" max="7430" width="7.7109375" customWidth="1"/>
    <col min="7431" max="7431" width="13.28515625" customWidth="1"/>
    <col min="7432" max="7432" width="12.85546875" customWidth="1"/>
    <col min="7433" max="7433" width="13.85546875" customWidth="1"/>
    <col min="7434" max="7434" width="8" customWidth="1"/>
    <col min="7435" max="7436" width="9.7109375" customWidth="1"/>
    <col min="7437" max="7437" width="9.85546875" customWidth="1"/>
    <col min="7438" max="7438" width="10.42578125" customWidth="1"/>
    <col min="7439" max="7439" width="10.140625" customWidth="1"/>
    <col min="7440" max="7440" width="11.85546875" customWidth="1"/>
    <col min="7441" max="7441" width="12.28515625" customWidth="1"/>
    <col min="7442" max="7442" width="9" customWidth="1"/>
    <col min="7443" max="7443" width="14.85546875" customWidth="1"/>
    <col min="7444" max="7444" width="23.140625" customWidth="1"/>
    <col min="7445" max="7445" width="8.7109375" customWidth="1"/>
    <col min="7446" max="7446" width="9" customWidth="1"/>
    <col min="7447" max="7447" width="14.140625" customWidth="1"/>
    <col min="7448" max="7448" width="7.28515625" customWidth="1"/>
    <col min="7449" max="7450" width="8" customWidth="1"/>
    <col min="7452" max="7452" width="9" customWidth="1"/>
    <col min="7453" max="7453" width="3.5703125" customWidth="1"/>
    <col min="7454" max="7456" width="7.42578125" customWidth="1"/>
    <col min="7457" max="7457" width="5" customWidth="1"/>
    <col min="7458" max="7458" width="11" customWidth="1"/>
    <col min="7459" max="7463" width="6" customWidth="1"/>
    <col min="7682" max="7682" width="9.5703125" customWidth="1"/>
    <col min="7683" max="7683" width="6.85546875" customWidth="1"/>
    <col min="7684" max="7686" width="7.7109375" customWidth="1"/>
    <col min="7687" max="7687" width="13.28515625" customWidth="1"/>
    <col min="7688" max="7688" width="12.85546875" customWidth="1"/>
    <col min="7689" max="7689" width="13.85546875" customWidth="1"/>
    <col min="7690" max="7690" width="8" customWidth="1"/>
    <col min="7691" max="7692" width="9.7109375" customWidth="1"/>
    <col min="7693" max="7693" width="9.85546875" customWidth="1"/>
    <col min="7694" max="7694" width="10.42578125" customWidth="1"/>
    <col min="7695" max="7695" width="10.140625" customWidth="1"/>
    <col min="7696" max="7696" width="11.85546875" customWidth="1"/>
    <col min="7697" max="7697" width="12.28515625" customWidth="1"/>
    <col min="7698" max="7698" width="9" customWidth="1"/>
    <col min="7699" max="7699" width="14.85546875" customWidth="1"/>
    <col min="7700" max="7700" width="23.140625" customWidth="1"/>
    <col min="7701" max="7701" width="8.7109375" customWidth="1"/>
    <col min="7702" max="7702" width="9" customWidth="1"/>
    <col min="7703" max="7703" width="14.140625" customWidth="1"/>
    <col min="7704" max="7704" width="7.28515625" customWidth="1"/>
    <col min="7705" max="7706" width="8" customWidth="1"/>
    <col min="7708" max="7708" width="9" customWidth="1"/>
    <col min="7709" max="7709" width="3.5703125" customWidth="1"/>
    <col min="7710" max="7712" width="7.42578125" customWidth="1"/>
    <col min="7713" max="7713" width="5" customWidth="1"/>
    <col min="7714" max="7714" width="11" customWidth="1"/>
    <col min="7715" max="7719" width="6" customWidth="1"/>
    <col min="7938" max="7938" width="9.5703125" customWidth="1"/>
    <col min="7939" max="7939" width="6.85546875" customWidth="1"/>
    <col min="7940" max="7942" width="7.7109375" customWidth="1"/>
    <col min="7943" max="7943" width="13.28515625" customWidth="1"/>
    <col min="7944" max="7944" width="12.85546875" customWidth="1"/>
    <col min="7945" max="7945" width="13.85546875" customWidth="1"/>
    <col min="7946" max="7946" width="8" customWidth="1"/>
    <col min="7947" max="7948" width="9.7109375" customWidth="1"/>
    <col min="7949" max="7949" width="9.85546875" customWidth="1"/>
    <col min="7950" max="7950" width="10.42578125" customWidth="1"/>
    <col min="7951" max="7951" width="10.140625" customWidth="1"/>
    <col min="7952" max="7952" width="11.85546875" customWidth="1"/>
    <col min="7953" max="7953" width="12.28515625" customWidth="1"/>
    <col min="7954" max="7954" width="9" customWidth="1"/>
    <col min="7955" max="7955" width="14.85546875" customWidth="1"/>
    <col min="7956" max="7956" width="23.140625" customWidth="1"/>
    <col min="7957" max="7957" width="8.7109375" customWidth="1"/>
    <col min="7958" max="7958" width="9" customWidth="1"/>
    <col min="7959" max="7959" width="14.140625" customWidth="1"/>
    <col min="7960" max="7960" width="7.28515625" customWidth="1"/>
    <col min="7961" max="7962" width="8" customWidth="1"/>
    <col min="7964" max="7964" width="9" customWidth="1"/>
    <col min="7965" max="7965" width="3.5703125" customWidth="1"/>
    <col min="7966" max="7968" width="7.42578125" customWidth="1"/>
    <col min="7969" max="7969" width="5" customWidth="1"/>
    <col min="7970" max="7970" width="11" customWidth="1"/>
    <col min="7971" max="7975" width="6" customWidth="1"/>
    <col min="8194" max="8194" width="9.5703125" customWidth="1"/>
    <col min="8195" max="8195" width="6.85546875" customWidth="1"/>
    <col min="8196" max="8198" width="7.7109375" customWidth="1"/>
    <col min="8199" max="8199" width="13.28515625" customWidth="1"/>
    <col min="8200" max="8200" width="12.85546875" customWidth="1"/>
    <col min="8201" max="8201" width="13.85546875" customWidth="1"/>
    <col min="8202" max="8202" width="8" customWidth="1"/>
    <col min="8203" max="8204" width="9.7109375" customWidth="1"/>
    <col min="8205" max="8205" width="9.85546875" customWidth="1"/>
    <col min="8206" max="8206" width="10.42578125" customWidth="1"/>
    <col min="8207" max="8207" width="10.140625" customWidth="1"/>
    <col min="8208" max="8208" width="11.85546875" customWidth="1"/>
    <col min="8209" max="8209" width="12.28515625" customWidth="1"/>
    <col min="8210" max="8210" width="9" customWidth="1"/>
    <col min="8211" max="8211" width="14.85546875" customWidth="1"/>
    <col min="8212" max="8212" width="23.140625" customWidth="1"/>
    <col min="8213" max="8213" width="8.7109375" customWidth="1"/>
    <col min="8214" max="8214" width="9" customWidth="1"/>
    <col min="8215" max="8215" width="14.140625" customWidth="1"/>
    <col min="8216" max="8216" width="7.28515625" customWidth="1"/>
    <col min="8217" max="8218" width="8" customWidth="1"/>
    <col min="8220" max="8220" width="9" customWidth="1"/>
    <col min="8221" max="8221" width="3.5703125" customWidth="1"/>
    <col min="8222" max="8224" width="7.42578125" customWidth="1"/>
    <col min="8225" max="8225" width="5" customWidth="1"/>
    <col min="8226" max="8226" width="11" customWidth="1"/>
    <col min="8227" max="8231" width="6" customWidth="1"/>
    <col min="8450" max="8450" width="9.5703125" customWidth="1"/>
    <col min="8451" max="8451" width="6.85546875" customWidth="1"/>
    <col min="8452" max="8454" width="7.7109375" customWidth="1"/>
    <col min="8455" max="8455" width="13.28515625" customWidth="1"/>
    <col min="8456" max="8456" width="12.85546875" customWidth="1"/>
    <col min="8457" max="8457" width="13.85546875" customWidth="1"/>
    <col min="8458" max="8458" width="8" customWidth="1"/>
    <col min="8459" max="8460" width="9.7109375" customWidth="1"/>
    <col min="8461" max="8461" width="9.85546875" customWidth="1"/>
    <col min="8462" max="8462" width="10.42578125" customWidth="1"/>
    <col min="8463" max="8463" width="10.140625" customWidth="1"/>
    <col min="8464" max="8464" width="11.85546875" customWidth="1"/>
    <col min="8465" max="8465" width="12.28515625" customWidth="1"/>
    <col min="8466" max="8466" width="9" customWidth="1"/>
    <col min="8467" max="8467" width="14.85546875" customWidth="1"/>
    <col min="8468" max="8468" width="23.140625" customWidth="1"/>
    <col min="8469" max="8469" width="8.7109375" customWidth="1"/>
    <col min="8470" max="8470" width="9" customWidth="1"/>
    <col min="8471" max="8471" width="14.140625" customWidth="1"/>
    <col min="8472" max="8472" width="7.28515625" customWidth="1"/>
    <col min="8473" max="8474" width="8" customWidth="1"/>
    <col min="8476" max="8476" width="9" customWidth="1"/>
    <col min="8477" max="8477" width="3.5703125" customWidth="1"/>
    <col min="8478" max="8480" width="7.42578125" customWidth="1"/>
    <col min="8481" max="8481" width="5" customWidth="1"/>
    <col min="8482" max="8482" width="11" customWidth="1"/>
    <col min="8483" max="8487" width="6" customWidth="1"/>
    <col min="8706" max="8706" width="9.5703125" customWidth="1"/>
    <col min="8707" max="8707" width="6.85546875" customWidth="1"/>
    <col min="8708" max="8710" width="7.7109375" customWidth="1"/>
    <col min="8711" max="8711" width="13.28515625" customWidth="1"/>
    <col min="8712" max="8712" width="12.85546875" customWidth="1"/>
    <col min="8713" max="8713" width="13.85546875" customWidth="1"/>
    <col min="8714" max="8714" width="8" customWidth="1"/>
    <col min="8715" max="8716" width="9.7109375" customWidth="1"/>
    <col min="8717" max="8717" width="9.85546875" customWidth="1"/>
    <col min="8718" max="8718" width="10.42578125" customWidth="1"/>
    <col min="8719" max="8719" width="10.140625" customWidth="1"/>
    <col min="8720" max="8720" width="11.85546875" customWidth="1"/>
    <col min="8721" max="8721" width="12.28515625" customWidth="1"/>
    <col min="8722" max="8722" width="9" customWidth="1"/>
    <col min="8723" max="8723" width="14.85546875" customWidth="1"/>
    <col min="8724" max="8724" width="23.140625" customWidth="1"/>
    <col min="8725" max="8725" width="8.7109375" customWidth="1"/>
    <col min="8726" max="8726" width="9" customWidth="1"/>
    <col min="8727" max="8727" width="14.140625" customWidth="1"/>
    <col min="8728" max="8728" width="7.28515625" customWidth="1"/>
    <col min="8729" max="8730" width="8" customWidth="1"/>
    <col min="8732" max="8732" width="9" customWidth="1"/>
    <col min="8733" max="8733" width="3.5703125" customWidth="1"/>
    <col min="8734" max="8736" width="7.42578125" customWidth="1"/>
    <col min="8737" max="8737" width="5" customWidth="1"/>
    <col min="8738" max="8738" width="11" customWidth="1"/>
    <col min="8739" max="8743" width="6" customWidth="1"/>
    <col min="8962" max="8962" width="9.5703125" customWidth="1"/>
    <col min="8963" max="8963" width="6.85546875" customWidth="1"/>
    <col min="8964" max="8966" width="7.7109375" customWidth="1"/>
    <col min="8967" max="8967" width="13.28515625" customWidth="1"/>
    <col min="8968" max="8968" width="12.85546875" customWidth="1"/>
    <col min="8969" max="8969" width="13.85546875" customWidth="1"/>
    <col min="8970" max="8970" width="8" customWidth="1"/>
    <col min="8971" max="8972" width="9.7109375" customWidth="1"/>
    <col min="8973" max="8973" width="9.85546875" customWidth="1"/>
    <col min="8974" max="8974" width="10.42578125" customWidth="1"/>
    <col min="8975" max="8975" width="10.140625" customWidth="1"/>
    <col min="8976" max="8976" width="11.85546875" customWidth="1"/>
    <col min="8977" max="8977" width="12.28515625" customWidth="1"/>
    <col min="8978" max="8978" width="9" customWidth="1"/>
    <col min="8979" max="8979" width="14.85546875" customWidth="1"/>
    <col min="8980" max="8980" width="23.140625" customWidth="1"/>
    <col min="8981" max="8981" width="8.7109375" customWidth="1"/>
    <col min="8982" max="8982" width="9" customWidth="1"/>
    <col min="8983" max="8983" width="14.140625" customWidth="1"/>
    <col min="8984" max="8984" width="7.28515625" customWidth="1"/>
    <col min="8985" max="8986" width="8" customWidth="1"/>
    <col min="8988" max="8988" width="9" customWidth="1"/>
    <col min="8989" max="8989" width="3.5703125" customWidth="1"/>
    <col min="8990" max="8992" width="7.42578125" customWidth="1"/>
    <col min="8993" max="8993" width="5" customWidth="1"/>
    <col min="8994" max="8994" width="11" customWidth="1"/>
    <col min="8995" max="8999" width="6" customWidth="1"/>
    <col min="9218" max="9218" width="9.5703125" customWidth="1"/>
    <col min="9219" max="9219" width="6.85546875" customWidth="1"/>
    <col min="9220" max="9222" width="7.7109375" customWidth="1"/>
    <col min="9223" max="9223" width="13.28515625" customWidth="1"/>
    <col min="9224" max="9224" width="12.85546875" customWidth="1"/>
    <col min="9225" max="9225" width="13.85546875" customWidth="1"/>
    <col min="9226" max="9226" width="8" customWidth="1"/>
    <col min="9227" max="9228" width="9.7109375" customWidth="1"/>
    <col min="9229" max="9229" width="9.85546875" customWidth="1"/>
    <col min="9230" max="9230" width="10.42578125" customWidth="1"/>
    <col min="9231" max="9231" width="10.140625" customWidth="1"/>
    <col min="9232" max="9232" width="11.85546875" customWidth="1"/>
    <col min="9233" max="9233" width="12.28515625" customWidth="1"/>
    <col min="9234" max="9234" width="9" customWidth="1"/>
    <col min="9235" max="9235" width="14.85546875" customWidth="1"/>
    <col min="9236" max="9236" width="23.140625" customWidth="1"/>
    <col min="9237" max="9237" width="8.7109375" customWidth="1"/>
    <col min="9238" max="9238" width="9" customWidth="1"/>
    <col min="9239" max="9239" width="14.140625" customWidth="1"/>
    <col min="9240" max="9240" width="7.28515625" customWidth="1"/>
    <col min="9241" max="9242" width="8" customWidth="1"/>
    <col min="9244" max="9244" width="9" customWidth="1"/>
    <col min="9245" max="9245" width="3.5703125" customWidth="1"/>
    <col min="9246" max="9248" width="7.42578125" customWidth="1"/>
    <col min="9249" max="9249" width="5" customWidth="1"/>
    <col min="9250" max="9250" width="11" customWidth="1"/>
    <col min="9251" max="9255" width="6" customWidth="1"/>
    <col min="9474" max="9474" width="9.5703125" customWidth="1"/>
    <col min="9475" max="9475" width="6.85546875" customWidth="1"/>
    <col min="9476" max="9478" width="7.7109375" customWidth="1"/>
    <col min="9479" max="9479" width="13.28515625" customWidth="1"/>
    <col min="9480" max="9480" width="12.85546875" customWidth="1"/>
    <col min="9481" max="9481" width="13.85546875" customWidth="1"/>
    <col min="9482" max="9482" width="8" customWidth="1"/>
    <col min="9483" max="9484" width="9.7109375" customWidth="1"/>
    <col min="9485" max="9485" width="9.85546875" customWidth="1"/>
    <col min="9486" max="9486" width="10.42578125" customWidth="1"/>
    <col min="9487" max="9487" width="10.140625" customWidth="1"/>
    <col min="9488" max="9488" width="11.85546875" customWidth="1"/>
    <col min="9489" max="9489" width="12.28515625" customWidth="1"/>
    <col min="9490" max="9490" width="9" customWidth="1"/>
    <col min="9491" max="9491" width="14.85546875" customWidth="1"/>
    <col min="9492" max="9492" width="23.140625" customWidth="1"/>
    <col min="9493" max="9493" width="8.7109375" customWidth="1"/>
    <col min="9494" max="9494" width="9" customWidth="1"/>
    <col min="9495" max="9495" width="14.140625" customWidth="1"/>
    <col min="9496" max="9496" width="7.28515625" customWidth="1"/>
    <col min="9497" max="9498" width="8" customWidth="1"/>
    <col min="9500" max="9500" width="9" customWidth="1"/>
    <col min="9501" max="9501" width="3.5703125" customWidth="1"/>
    <col min="9502" max="9504" width="7.42578125" customWidth="1"/>
    <col min="9505" max="9505" width="5" customWidth="1"/>
    <col min="9506" max="9506" width="11" customWidth="1"/>
    <col min="9507" max="9511" width="6" customWidth="1"/>
    <col min="9730" max="9730" width="9.5703125" customWidth="1"/>
    <col min="9731" max="9731" width="6.85546875" customWidth="1"/>
    <col min="9732" max="9734" width="7.7109375" customWidth="1"/>
    <col min="9735" max="9735" width="13.28515625" customWidth="1"/>
    <col min="9736" max="9736" width="12.85546875" customWidth="1"/>
    <col min="9737" max="9737" width="13.85546875" customWidth="1"/>
    <col min="9738" max="9738" width="8" customWidth="1"/>
    <col min="9739" max="9740" width="9.7109375" customWidth="1"/>
    <col min="9741" max="9741" width="9.85546875" customWidth="1"/>
    <col min="9742" max="9742" width="10.42578125" customWidth="1"/>
    <col min="9743" max="9743" width="10.140625" customWidth="1"/>
    <col min="9744" max="9744" width="11.85546875" customWidth="1"/>
    <col min="9745" max="9745" width="12.28515625" customWidth="1"/>
    <col min="9746" max="9746" width="9" customWidth="1"/>
    <col min="9747" max="9747" width="14.85546875" customWidth="1"/>
    <col min="9748" max="9748" width="23.140625" customWidth="1"/>
    <col min="9749" max="9749" width="8.7109375" customWidth="1"/>
    <col min="9750" max="9750" width="9" customWidth="1"/>
    <col min="9751" max="9751" width="14.140625" customWidth="1"/>
    <col min="9752" max="9752" width="7.28515625" customWidth="1"/>
    <col min="9753" max="9754" width="8" customWidth="1"/>
    <col min="9756" max="9756" width="9" customWidth="1"/>
    <col min="9757" max="9757" width="3.5703125" customWidth="1"/>
    <col min="9758" max="9760" width="7.42578125" customWidth="1"/>
    <col min="9761" max="9761" width="5" customWidth="1"/>
    <col min="9762" max="9762" width="11" customWidth="1"/>
    <col min="9763" max="9767" width="6" customWidth="1"/>
    <col min="9986" max="9986" width="9.5703125" customWidth="1"/>
    <col min="9987" max="9987" width="6.85546875" customWidth="1"/>
    <col min="9988" max="9990" width="7.7109375" customWidth="1"/>
    <col min="9991" max="9991" width="13.28515625" customWidth="1"/>
    <col min="9992" max="9992" width="12.85546875" customWidth="1"/>
    <col min="9993" max="9993" width="13.85546875" customWidth="1"/>
    <col min="9994" max="9994" width="8" customWidth="1"/>
    <col min="9995" max="9996" width="9.7109375" customWidth="1"/>
    <col min="9997" max="9997" width="9.85546875" customWidth="1"/>
    <col min="9998" max="9998" width="10.42578125" customWidth="1"/>
    <col min="9999" max="9999" width="10.140625" customWidth="1"/>
    <col min="10000" max="10000" width="11.85546875" customWidth="1"/>
    <col min="10001" max="10001" width="12.28515625" customWidth="1"/>
    <col min="10002" max="10002" width="9" customWidth="1"/>
    <col min="10003" max="10003" width="14.85546875" customWidth="1"/>
    <col min="10004" max="10004" width="23.140625" customWidth="1"/>
    <col min="10005" max="10005" width="8.7109375" customWidth="1"/>
    <col min="10006" max="10006" width="9" customWidth="1"/>
    <col min="10007" max="10007" width="14.140625" customWidth="1"/>
    <col min="10008" max="10008" width="7.28515625" customWidth="1"/>
    <col min="10009" max="10010" width="8" customWidth="1"/>
    <col min="10012" max="10012" width="9" customWidth="1"/>
    <col min="10013" max="10013" width="3.5703125" customWidth="1"/>
    <col min="10014" max="10016" width="7.42578125" customWidth="1"/>
    <col min="10017" max="10017" width="5" customWidth="1"/>
    <col min="10018" max="10018" width="11" customWidth="1"/>
    <col min="10019" max="10023" width="6" customWidth="1"/>
    <col min="10242" max="10242" width="9.5703125" customWidth="1"/>
    <col min="10243" max="10243" width="6.85546875" customWidth="1"/>
    <col min="10244" max="10246" width="7.7109375" customWidth="1"/>
    <col min="10247" max="10247" width="13.28515625" customWidth="1"/>
    <col min="10248" max="10248" width="12.85546875" customWidth="1"/>
    <col min="10249" max="10249" width="13.85546875" customWidth="1"/>
    <col min="10250" max="10250" width="8" customWidth="1"/>
    <col min="10251" max="10252" width="9.7109375" customWidth="1"/>
    <col min="10253" max="10253" width="9.85546875" customWidth="1"/>
    <col min="10254" max="10254" width="10.42578125" customWidth="1"/>
    <col min="10255" max="10255" width="10.140625" customWidth="1"/>
    <col min="10256" max="10256" width="11.85546875" customWidth="1"/>
    <col min="10257" max="10257" width="12.28515625" customWidth="1"/>
    <col min="10258" max="10258" width="9" customWidth="1"/>
    <col min="10259" max="10259" width="14.85546875" customWidth="1"/>
    <col min="10260" max="10260" width="23.140625" customWidth="1"/>
    <col min="10261" max="10261" width="8.7109375" customWidth="1"/>
    <col min="10262" max="10262" width="9" customWidth="1"/>
    <col min="10263" max="10263" width="14.140625" customWidth="1"/>
    <col min="10264" max="10264" width="7.28515625" customWidth="1"/>
    <col min="10265" max="10266" width="8" customWidth="1"/>
    <col min="10268" max="10268" width="9" customWidth="1"/>
    <col min="10269" max="10269" width="3.5703125" customWidth="1"/>
    <col min="10270" max="10272" width="7.42578125" customWidth="1"/>
    <col min="10273" max="10273" width="5" customWidth="1"/>
    <col min="10274" max="10274" width="11" customWidth="1"/>
    <col min="10275" max="10279" width="6" customWidth="1"/>
    <col min="10498" max="10498" width="9.5703125" customWidth="1"/>
    <col min="10499" max="10499" width="6.85546875" customWidth="1"/>
    <col min="10500" max="10502" width="7.7109375" customWidth="1"/>
    <col min="10503" max="10503" width="13.28515625" customWidth="1"/>
    <col min="10504" max="10504" width="12.85546875" customWidth="1"/>
    <col min="10505" max="10505" width="13.85546875" customWidth="1"/>
    <col min="10506" max="10506" width="8" customWidth="1"/>
    <col min="10507" max="10508" width="9.7109375" customWidth="1"/>
    <col min="10509" max="10509" width="9.85546875" customWidth="1"/>
    <col min="10510" max="10510" width="10.42578125" customWidth="1"/>
    <col min="10511" max="10511" width="10.140625" customWidth="1"/>
    <col min="10512" max="10512" width="11.85546875" customWidth="1"/>
    <col min="10513" max="10513" width="12.28515625" customWidth="1"/>
    <col min="10514" max="10514" width="9" customWidth="1"/>
    <col min="10515" max="10515" width="14.85546875" customWidth="1"/>
    <col min="10516" max="10516" width="23.140625" customWidth="1"/>
    <col min="10517" max="10517" width="8.7109375" customWidth="1"/>
    <col min="10518" max="10518" width="9" customWidth="1"/>
    <col min="10519" max="10519" width="14.140625" customWidth="1"/>
    <col min="10520" max="10520" width="7.28515625" customWidth="1"/>
    <col min="10521" max="10522" width="8" customWidth="1"/>
    <col min="10524" max="10524" width="9" customWidth="1"/>
    <col min="10525" max="10525" width="3.5703125" customWidth="1"/>
    <col min="10526" max="10528" width="7.42578125" customWidth="1"/>
    <col min="10529" max="10529" width="5" customWidth="1"/>
    <col min="10530" max="10530" width="11" customWidth="1"/>
    <col min="10531" max="10535" width="6" customWidth="1"/>
    <col min="10754" max="10754" width="9.5703125" customWidth="1"/>
    <col min="10755" max="10755" width="6.85546875" customWidth="1"/>
    <col min="10756" max="10758" width="7.7109375" customWidth="1"/>
    <col min="10759" max="10759" width="13.28515625" customWidth="1"/>
    <col min="10760" max="10760" width="12.85546875" customWidth="1"/>
    <col min="10761" max="10761" width="13.85546875" customWidth="1"/>
    <col min="10762" max="10762" width="8" customWidth="1"/>
    <col min="10763" max="10764" width="9.7109375" customWidth="1"/>
    <col min="10765" max="10765" width="9.85546875" customWidth="1"/>
    <col min="10766" max="10766" width="10.42578125" customWidth="1"/>
    <col min="10767" max="10767" width="10.140625" customWidth="1"/>
    <col min="10768" max="10768" width="11.85546875" customWidth="1"/>
    <col min="10769" max="10769" width="12.28515625" customWidth="1"/>
    <col min="10770" max="10770" width="9" customWidth="1"/>
    <col min="10771" max="10771" width="14.85546875" customWidth="1"/>
    <col min="10772" max="10772" width="23.140625" customWidth="1"/>
    <col min="10773" max="10773" width="8.7109375" customWidth="1"/>
    <col min="10774" max="10774" width="9" customWidth="1"/>
    <col min="10775" max="10775" width="14.140625" customWidth="1"/>
    <col min="10776" max="10776" width="7.28515625" customWidth="1"/>
    <col min="10777" max="10778" width="8" customWidth="1"/>
    <col min="10780" max="10780" width="9" customWidth="1"/>
    <col min="10781" max="10781" width="3.5703125" customWidth="1"/>
    <col min="10782" max="10784" width="7.42578125" customWidth="1"/>
    <col min="10785" max="10785" width="5" customWidth="1"/>
    <col min="10786" max="10786" width="11" customWidth="1"/>
    <col min="10787" max="10791" width="6" customWidth="1"/>
    <col min="11010" max="11010" width="9.5703125" customWidth="1"/>
    <col min="11011" max="11011" width="6.85546875" customWidth="1"/>
    <col min="11012" max="11014" width="7.7109375" customWidth="1"/>
    <col min="11015" max="11015" width="13.28515625" customWidth="1"/>
    <col min="11016" max="11016" width="12.85546875" customWidth="1"/>
    <col min="11017" max="11017" width="13.85546875" customWidth="1"/>
    <col min="11018" max="11018" width="8" customWidth="1"/>
    <col min="11019" max="11020" width="9.7109375" customWidth="1"/>
    <col min="11021" max="11021" width="9.85546875" customWidth="1"/>
    <col min="11022" max="11022" width="10.42578125" customWidth="1"/>
    <col min="11023" max="11023" width="10.140625" customWidth="1"/>
    <col min="11024" max="11024" width="11.85546875" customWidth="1"/>
    <col min="11025" max="11025" width="12.28515625" customWidth="1"/>
    <col min="11026" max="11026" width="9" customWidth="1"/>
    <col min="11027" max="11027" width="14.85546875" customWidth="1"/>
    <col min="11028" max="11028" width="23.140625" customWidth="1"/>
    <col min="11029" max="11029" width="8.7109375" customWidth="1"/>
    <col min="11030" max="11030" width="9" customWidth="1"/>
    <col min="11031" max="11031" width="14.140625" customWidth="1"/>
    <col min="11032" max="11032" width="7.28515625" customWidth="1"/>
    <col min="11033" max="11034" width="8" customWidth="1"/>
    <col min="11036" max="11036" width="9" customWidth="1"/>
    <col min="11037" max="11037" width="3.5703125" customWidth="1"/>
    <col min="11038" max="11040" width="7.42578125" customWidth="1"/>
    <col min="11041" max="11041" width="5" customWidth="1"/>
    <col min="11042" max="11042" width="11" customWidth="1"/>
    <col min="11043" max="11047" width="6" customWidth="1"/>
    <col min="11266" max="11266" width="9.5703125" customWidth="1"/>
    <col min="11267" max="11267" width="6.85546875" customWidth="1"/>
    <col min="11268" max="11270" width="7.7109375" customWidth="1"/>
    <col min="11271" max="11271" width="13.28515625" customWidth="1"/>
    <col min="11272" max="11272" width="12.85546875" customWidth="1"/>
    <col min="11273" max="11273" width="13.85546875" customWidth="1"/>
    <col min="11274" max="11274" width="8" customWidth="1"/>
    <col min="11275" max="11276" width="9.7109375" customWidth="1"/>
    <col min="11277" max="11277" width="9.85546875" customWidth="1"/>
    <col min="11278" max="11278" width="10.42578125" customWidth="1"/>
    <col min="11279" max="11279" width="10.140625" customWidth="1"/>
    <col min="11280" max="11280" width="11.85546875" customWidth="1"/>
    <col min="11281" max="11281" width="12.28515625" customWidth="1"/>
    <col min="11282" max="11282" width="9" customWidth="1"/>
    <col min="11283" max="11283" width="14.85546875" customWidth="1"/>
    <col min="11284" max="11284" width="23.140625" customWidth="1"/>
    <col min="11285" max="11285" width="8.7109375" customWidth="1"/>
    <col min="11286" max="11286" width="9" customWidth="1"/>
    <col min="11287" max="11287" width="14.140625" customWidth="1"/>
    <col min="11288" max="11288" width="7.28515625" customWidth="1"/>
    <col min="11289" max="11290" width="8" customWidth="1"/>
    <col min="11292" max="11292" width="9" customWidth="1"/>
    <col min="11293" max="11293" width="3.5703125" customWidth="1"/>
    <col min="11294" max="11296" width="7.42578125" customWidth="1"/>
    <col min="11297" max="11297" width="5" customWidth="1"/>
    <col min="11298" max="11298" width="11" customWidth="1"/>
    <col min="11299" max="11303" width="6" customWidth="1"/>
    <col min="11522" max="11522" width="9.5703125" customWidth="1"/>
    <col min="11523" max="11523" width="6.85546875" customWidth="1"/>
    <col min="11524" max="11526" width="7.7109375" customWidth="1"/>
    <col min="11527" max="11527" width="13.28515625" customWidth="1"/>
    <col min="11528" max="11528" width="12.85546875" customWidth="1"/>
    <col min="11529" max="11529" width="13.85546875" customWidth="1"/>
    <col min="11530" max="11530" width="8" customWidth="1"/>
    <col min="11531" max="11532" width="9.7109375" customWidth="1"/>
    <col min="11533" max="11533" width="9.85546875" customWidth="1"/>
    <col min="11534" max="11534" width="10.42578125" customWidth="1"/>
    <col min="11535" max="11535" width="10.140625" customWidth="1"/>
    <col min="11536" max="11536" width="11.85546875" customWidth="1"/>
    <col min="11537" max="11537" width="12.28515625" customWidth="1"/>
    <col min="11538" max="11538" width="9" customWidth="1"/>
    <col min="11539" max="11539" width="14.85546875" customWidth="1"/>
    <col min="11540" max="11540" width="23.140625" customWidth="1"/>
    <col min="11541" max="11541" width="8.7109375" customWidth="1"/>
    <col min="11542" max="11542" width="9" customWidth="1"/>
    <col min="11543" max="11543" width="14.140625" customWidth="1"/>
    <col min="11544" max="11544" width="7.28515625" customWidth="1"/>
    <col min="11545" max="11546" width="8" customWidth="1"/>
    <col min="11548" max="11548" width="9" customWidth="1"/>
    <col min="11549" max="11549" width="3.5703125" customWidth="1"/>
    <col min="11550" max="11552" width="7.42578125" customWidth="1"/>
    <col min="11553" max="11553" width="5" customWidth="1"/>
    <col min="11554" max="11554" width="11" customWidth="1"/>
    <col min="11555" max="11559" width="6" customWidth="1"/>
    <col min="11778" max="11778" width="9.5703125" customWidth="1"/>
    <col min="11779" max="11779" width="6.85546875" customWidth="1"/>
    <col min="11780" max="11782" width="7.7109375" customWidth="1"/>
    <col min="11783" max="11783" width="13.28515625" customWidth="1"/>
    <col min="11784" max="11784" width="12.85546875" customWidth="1"/>
    <col min="11785" max="11785" width="13.85546875" customWidth="1"/>
    <col min="11786" max="11786" width="8" customWidth="1"/>
    <col min="11787" max="11788" width="9.7109375" customWidth="1"/>
    <col min="11789" max="11789" width="9.85546875" customWidth="1"/>
    <col min="11790" max="11790" width="10.42578125" customWidth="1"/>
    <col min="11791" max="11791" width="10.140625" customWidth="1"/>
    <col min="11792" max="11792" width="11.85546875" customWidth="1"/>
    <col min="11793" max="11793" width="12.28515625" customWidth="1"/>
    <col min="11794" max="11794" width="9" customWidth="1"/>
    <col min="11795" max="11795" width="14.85546875" customWidth="1"/>
    <col min="11796" max="11796" width="23.140625" customWidth="1"/>
    <col min="11797" max="11797" width="8.7109375" customWidth="1"/>
    <col min="11798" max="11798" width="9" customWidth="1"/>
    <col min="11799" max="11799" width="14.140625" customWidth="1"/>
    <col min="11800" max="11800" width="7.28515625" customWidth="1"/>
    <col min="11801" max="11802" width="8" customWidth="1"/>
    <col min="11804" max="11804" width="9" customWidth="1"/>
    <col min="11805" max="11805" width="3.5703125" customWidth="1"/>
    <col min="11806" max="11808" width="7.42578125" customWidth="1"/>
    <col min="11809" max="11809" width="5" customWidth="1"/>
    <col min="11810" max="11810" width="11" customWidth="1"/>
    <col min="11811" max="11815" width="6" customWidth="1"/>
    <col min="12034" max="12034" width="9.5703125" customWidth="1"/>
    <col min="12035" max="12035" width="6.85546875" customWidth="1"/>
    <col min="12036" max="12038" width="7.7109375" customWidth="1"/>
    <col min="12039" max="12039" width="13.28515625" customWidth="1"/>
    <col min="12040" max="12040" width="12.85546875" customWidth="1"/>
    <col min="12041" max="12041" width="13.85546875" customWidth="1"/>
    <col min="12042" max="12042" width="8" customWidth="1"/>
    <col min="12043" max="12044" width="9.7109375" customWidth="1"/>
    <col min="12045" max="12045" width="9.85546875" customWidth="1"/>
    <col min="12046" max="12046" width="10.42578125" customWidth="1"/>
    <col min="12047" max="12047" width="10.140625" customWidth="1"/>
    <col min="12048" max="12048" width="11.85546875" customWidth="1"/>
    <col min="12049" max="12049" width="12.28515625" customWidth="1"/>
    <col min="12050" max="12050" width="9" customWidth="1"/>
    <col min="12051" max="12051" width="14.85546875" customWidth="1"/>
    <col min="12052" max="12052" width="23.140625" customWidth="1"/>
    <col min="12053" max="12053" width="8.7109375" customWidth="1"/>
    <col min="12054" max="12054" width="9" customWidth="1"/>
    <col min="12055" max="12055" width="14.140625" customWidth="1"/>
    <col min="12056" max="12056" width="7.28515625" customWidth="1"/>
    <col min="12057" max="12058" width="8" customWidth="1"/>
    <col min="12060" max="12060" width="9" customWidth="1"/>
    <col min="12061" max="12061" width="3.5703125" customWidth="1"/>
    <col min="12062" max="12064" width="7.42578125" customWidth="1"/>
    <col min="12065" max="12065" width="5" customWidth="1"/>
    <col min="12066" max="12066" width="11" customWidth="1"/>
    <col min="12067" max="12071" width="6" customWidth="1"/>
    <col min="12290" max="12290" width="9.5703125" customWidth="1"/>
    <col min="12291" max="12291" width="6.85546875" customWidth="1"/>
    <col min="12292" max="12294" width="7.7109375" customWidth="1"/>
    <col min="12295" max="12295" width="13.28515625" customWidth="1"/>
    <col min="12296" max="12296" width="12.85546875" customWidth="1"/>
    <col min="12297" max="12297" width="13.85546875" customWidth="1"/>
    <col min="12298" max="12298" width="8" customWidth="1"/>
    <col min="12299" max="12300" width="9.7109375" customWidth="1"/>
    <col min="12301" max="12301" width="9.85546875" customWidth="1"/>
    <col min="12302" max="12302" width="10.42578125" customWidth="1"/>
    <col min="12303" max="12303" width="10.140625" customWidth="1"/>
    <col min="12304" max="12304" width="11.85546875" customWidth="1"/>
    <col min="12305" max="12305" width="12.28515625" customWidth="1"/>
    <col min="12306" max="12306" width="9" customWidth="1"/>
    <col min="12307" max="12307" width="14.85546875" customWidth="1"/>
    <col min="12308" max="12308" width="23.140625" customWidth="1"/>
    <col min="12309" max="12309" width="8.7109375" customWidth="1"/>
    <col min="12310" max="12310" width="9" customWidth="1"/>
    <col min="12311" max="12311" width="14.140625" customWidth="1"/>
    <col min="12312" max="12312" width="7.28515625" customWidth="1"/>
    <col min="12313" max="12314" width="8" customWidth="1"/>
    <col min="12316" max="12316" width="9" customWidth="1"/>
    <col min="12317" max="12317" width="3.5703125" customWidth="1"/>
    <col min="12318" max="12320" width="7.42578125" customWidth="1"/>
    <col min="12321" max="12321" width="5" customWidth="1"/>
    <col min="12322" max="12322" width="11" customWidth="1"/>
    <col min="12323" max="12327" width="6" customWidth="1"/>
    <col min="12546" max="12546" width="9.5703125" customWidth="1"/>
    <col min="12547" max="12547" width="6.85546875" customWidth="1"/>
    <col min="12548" max="12550" width="7.7109375" customWidth="1"/>
    <col min="12551" max="12551" width="13.28515625" customWidth="1"/>
    <col min="12552" max="12552" width="12.85546875" customWidth="1"/>
    <col min="12553" max="12553" width="13.85546875" customWidth="1"/>
    <col min="12554" max="12554" width="8" customWidth="1"/>
    <col min="12555" max="12556" width="9.7109375" customWidth="1"/>
    <col min="12557" max="12557" width="9.85546875" customWidth="1"/>
    <col min="12558" max="12558" width="10.42578125" customWidth="1"/>
    <col min="12559" max="12559" width="10.140625" customWidth="1"/>
    <col min="12560" max="12560" width="11.85546875" customWidth="1"/>
    <col min="12561" max="12561" width="12.28515625" customWidth="1"/>
    <col min="12562" max="12562" width="9" customWidth="1"/>
    <col min="12563" max="12563" width="14.85546875" customWidth="1"/>
    <col min="12564" max="12564" width="23.140625" customWidth="1"/>
    <col min="12565" max="12565" width="8.7109375" customWidth="1"/>
    <col min="12566" max="12566" width="9" customWidth="1"/>
    <col min="12567" max="12567" width="14.140625" customWidth="1"/>
    <col min="12568" max="12568" width="7.28515625" customWidth="1"/>
    <col min="12569" max="12570" width="8" customWidth="1"/>
    <col min="12572" max="12572" width="9" customWidth="1"/>
    <col min="12573" max="12573" width="3.5703125" customWidth="1"/>
    <col min="12574" max="12576" width="7.42578125" customWidth="1"/>
    <col min="12577" max="12577" width="5" customWidth="1"/>
    <col min="12578" max="12578" width="11" customWidth="1"/>
    <col min="12579" max="12583" width="6" customWidth="1"/>
    <col min="12802" max="12802" width="9.5703125" customWidth="1"/>
    <col min="12803" max="12803" width="6.85546875" customWidth="1"/>
    <col min="12804" max="12806" width="7.7109375" customWidth="1"/>
    <col min="12807" max="12807" width="13.28515625" customWidth="1"/>
    <col min="12808" max="12808" width="12.85546875" customWidth="1"/>
    <col min="12809" max="12809" width="13.85546875" customWidth="1"/>
    <col min="12810" max="12810" width="8" customWidth="1"/>
    <col min="12811" max="12812" width="9.7109375" customWidth="1"/>
    <col min="12813" max="12813" width="9.85546875" customWidth="1"/>
    <col min="12814" max="12814" width="10.42578125" customWidth="1"/>
    <col min="12815" max="12815" width="10.140625" customWidth="1"/>
    <col min="12816" max="12816" width="11.85546875" customWidth="1"/>
    <col min="12817" max="12817" width="12.28515625" customWidth="1"/>
    <col min="12818" max="12818" width="9" customWidth="1"/>
    <col min="12819" max="12819" width="14.85546875" customWidth="1"/>
    <col min="12820" max="12820" width="23.140625" customWidth="1"/>
    <col min="12821" max="12821" width="8.7109375" customWidth="1"/>
    <col min="12822" max="12822" width="9" customWidth="1"/>
    <col min="12823" max="12823" width="14.140625" customWidth="1"/>
    <col min="12824" max="12824" width="7.28515625" customWidth="1"/>
    <col min="12825" max="12826" width="8" customWidth="1"/>
    <col min="12828" max="12828" width="9" customWidth="1"/>
    <col min="12829" max="12829" width="3.5703125" customWidth="1"/>
    <col min="12830" max="12832" width="7.42578125" customWidth="1"/>
    <col min="12833" max="12833" width="5" customWidth="1"/>
    <col min="12834" max="12834" width="11" customWidth="1"/>
    <col min="12835" max="12839" width="6" customWidth="1"/>
    <col min="13058" max="13058" width="9.5703125" customWidth="1"/>
    <col min="13059" max="13059" width="6.85546875" customWidth="1"/>
    <col min="13060" max="13062" width="7.7109375" customWidth="1"/>
    <col min="13063" max="13063" width="13.28515625" customWidth="1"/>
    <col min="13064" max="13064" width="12.85546875" customWidth="1"/>
    <col min="13065" max="13065" width="13.85546875" customWidth="1"/>
    <col min="13066" max="13066" width="8" customWidth="1"/>
    <col min="13067" max="13068" width="9.7109375" customWidth="1"/>
    <col min="13069" max="13069" width="9.85546875" customWidth="1"/>
    <col min="13070" max="13070" width="10.42578125" customWidth="1"/>
    <col min="13071" max="13071" width="10.140625" customWidth="1"/>
    <col min="13072" max="13072" width="11.85546875" customWidth="1"/>
    <col min="13073" max="13073" width="12.28515625" customWidth="1"/>
    <col min="13074" max="13074" width="9" customWidth="1"/>
    <col min="13075" max="13075" width="14.85546875" customWidth="1"/>
    <col min="13076" max="13076" width="23.140625" customWidth="1"/>
    <col min="13077" max="13077" width="8.7109375" customWidth="1"/>
    <col min="13078" max="13078" width="9" customWidth="1"/>
    <col min="13079" max="13079" width="14.140625" customWidth="1"/>
    <col min="13080" max="13080" width="7.28515625" customWidth="1"/>
    <col min="13081" max="13082" width="8" customWidth="1"/>
    <col min="13084" max="13084" width="9" customWidth="1"/>
    <col min="13085" max="13085" width="3.5703125" customWidth="1"/>
    <col min="13086" max="13088" width="7.42578125" customWidth="1"/>
    <col min="13089" max="13089" width="5" customWidth="1"/>
    <col min="13090" max="13090" width="11" customWidth="1"/>
    <col min="13091" max="13095" width="6" customWidth="1"/>
    <col min="13314" max="13314" width="9.5703125" customWidth="1"/>
    <col min="13315" max="13315" width="6.85546875" customWidth="1"/>
    <col min="13316" max="13318" width="7.7109375" customWidth="1"/>
    <col min="13319" max="13319" width="13.28515625" customWidth="1"/>
    <col min="13320" max="13320" width="12.85546875" customWidth="1"/>
    <col min="13321" max="13321" width="13.85546875" customWidth="1"/>
    <col min="13322" max="13322" width="8" customWidth="1"/>
    <col min="13323" max="13324" width="9.7109375" customWidth="1"/>
    <col min="13325" max="13325" width="9.85546875" customWidth="1"/>
    <col min="13326" max="13326" width="10.42578125" customWidth="1"/>
    <col min="13327" max="13327" width="10.140625" customWidth="1"/>
    <col min="13328" max="13328" width="11.85546875" customWidth="1"/>
    <col min="13329" max="13329" width="12.28515625" customWidth="1"/>
    <col min="13330" max="13330" width="9" customWidth="1"/>
    <col min="13331" max="13331" width="14.85546875" customWidth="1"/>
    <col min="13332" max="13332" width="23.140625" customWidth="1"/>
    <col min="13333" max="13333" width="8.7109375" customWidth="1"/>
    <col min="13334" max="13334" width="9" customWidth="1"/>
    <col min="13335" max="13335" width="14.140625" customWidth="1"/>
    <col min="13336" max="13336" width="7.28515625" customWidth="1"/>
    <col min="13337" max="13338" width="8" customWidth="1"/>
    <col min="13340" max="13340" width="9" customWidth="1"/>
    <col min="13341" max="13341" width="3.5703125" customWidth="1"/>
    <col min="13342" max="13344" width="7.42578125" customWidth="1"/>
    <col min="13345" max="13345" width="5" customWidth="1"/>
    <col min="13346" max="13346" width="11" customWidth="1"/>
    <col min="13347" max="13351" width="6" customWidth="1"/>
    <col min="13570" max="13570" width="9.5703125" customWidth="1"/>
    <col min="13571" max="13571" width="6.85546875" customWidth="1"/>
    <col min="13572" max="13574" width="7.7109375" customWidth="1"/>
    <col min="13575" max="13575" width="13.28515625" customWidth="1"/>
    <col min="13576" max="13576" width="12.85546875" customWidth="1"/>
    <col min="13577" max="13577" width="13.85546875" customWidth="1"/>
    <col min="13578" max="13578" width="8" customWidth="1"/>
    <col min="13579" max="13580" width="9.7109375" customWidth="1"/>
    <col min="13581" max="13581" width="9.85546875" customWidth="1"/>
    <col min="13582" max="13582" width="10.42578125" customWidth="1"/>
    <col min="13583" max="13583" width="10.140625" customWidth="1"/>
    <col min="13584" max="13584" width="11.85546875" customWidth="1"/>
    <col min="13585" max="13585" width="12.28515625" customWidth="1"/>
    <col min="13586" max="13586" width="9" customWidth="1"/>
    <col min="13587" max="13587" width="14.85546875" customWidth="1"/>
    <col min="13588" max="13588" width="23.140625" customWidth="1"/>
    <col min="13589" max="13589" width="8.7109375" customWidth="1"/>
    <col min="13590" max="13590" width="9" customWidth="1"/>
    <col min="13591" max="13591" width="14.140625" customWidth="1"/>
    <col min="13592" max="13592" width="7.28515625" customWidth="1"/>
    <col min="13593" max="13594" width="8" customWidth="1"/>
    <col min="13596" max="13596" width="9" customWidth="1"/>
    <col min="13597" max="13597" width="3.5703125" customWidth="1"/>
    <col min="13598" max="13600" width="7.42578125" customWidth="1"/>
    <col min="13601" max="13601" width="5" customWidth="1"/>
    <col min="13602" max="13602" width="11" customWidth="1"/>
    <col min="13603" max="13607" width="6" customWidth="1"/>
    <col min="13826" max="13826" width="9.5703125" customWidth="1"/>
    <col min="13827" max="13827" width="6.85546875" customWidth="1"/>
    <col min="13828" max="13830" width="7.7109375" customWidth="1"/>
    <col min="13831" max="13831" width="13.28515625" customWidth="1"/>
    <col min="13832" max="13832" width="12.85546875" customWidth="1"/>
    <col min="13833" max="13833" width="13.85546875" customWidth="1"/>
    <col min="13834" max="13834" width="8" customWidth="1"/>
    <col min="13835" max="13836" width="9.7109375" customWidth="1"/>
    <col min="13837" max="13837" width="9.85546875" customWidth="1"/>
    <col min="13838" max="13838" width="10.42578125" customWidth="1"/>
    <col min="13839" max="13839" width="10.140625" customWidth="1"/>
    <col min="13840" max="13840" width="11.85546875" customWidth="1"/>
    <col min="13841" max="13841" width="12.28515625" customWidth="1"/>
    <col min="13842" max="13842" width="9" customWidth="1"/>
    <col min="13843" max="13843" width="14.85546875" customWidth="1"/>
    <col min="13844" max="13844" width="23.140625" customWidth="1"/>
    <col min="13845" max="13845" width="8.7109375" customWidth="1"/>
    <col min="13846" max="13846" width="9" customWidth="1"/>
    <col min="13847" max="13847" width="14.140625" customWidth="1"/>
    <col min="13848" max="13848" width="7.28515625" customWidth="1"/>
    <col min="13849" max="13850" width="8" customWidth="1"/>
    <col min="13852" max="13852" width="9" customWidth="1"/>
    <col min="13853" max="13853" width="3.5703125" customWidth="1"/>
    <col min="13854" max="13856" width="7.42578125" customWidth="1"/>
    <col min="13857" max="13857" width="5" customWidth="1"/>
    <col min="13858" max="13858" width="11" customWidth="1"/>
    <col min="13859" max="13863" width="6" customWidth="1"/>
    <col min="14082" max="14082" width="9.5703125" customWidth="1"/>
    <col min="14083" max="14083" width="6.85546875" customWidth="1"/>
    <col min="14084" max="14086" width="7.7109375" customWidth="1"/>
    <col min="14087" max="14087" width="13.28515625" customWidth="1"/>
    <col min="14088" max="14088" width="12.85546875" customWidth="1"/>
    <col min="14089" max="14089" width="13.85546875" customWidth="1"/>
    <col min="14090" max="14090" width="8" customWidth="1"/>
    <col min="14091" max="14092" width="9.7109375" customWidth="1"/>
    <col min="14093" max="14093" width="9.85546875" customWidth="1"/>
    <col min="14094" max="14094" width="10.42578125" customWidth="1"/>
    <col min="14095" max="14095" width="10.140625" customWidth="1"/>
    <col min="14096" max="14096" width="11.85546875" customWidth="1"/>
    <col min="14097" max="14097" width="12.28515625" customWidth="1"/>
    <col min="14098" max="14098" width="9" customWidth="1"/>
    <col min="14099" max="14099" width="14.85546875" customWidth="1"/>
    <col min="14100" max="14100" width="23.140625" customWidth="1"/>
    <col min="14101" max="14101" width="8.7109375" customWidth="1"/>
    <col min="14102" max="14102" width="9" customWidth="1"/>
    <col min="14103" max="14103" width="14.140625" customWidth="1"/>
    <col min="14104" max="14104" width="7.28515625" customWidth="1"/>
    <col min="14105" max="14106" width="8" customWidth="1"/>
    <col min="14108" max="14108" width="9" customWidth="1"/>
    <col min="14109" max="14109" width="3.5703125" customWidth="1"/>
    <col min="14110" max="14112" width="7.42578125" customWidth="1"/>
    <col min="14113" max="14113" width="5" customWidth="1"/>
    <col min="14114" max="14114" width="11" customWidth="1"/>
    <col min="14115" max="14119" width="6" customWidth="1"/>
    <col min="14338" max="14338" width="9.5703125" customWidth="1"/>
    <col min="14339" max="14339" width="6.85546875" customWidth="1"/>
    <col min="14340" max="14342" width="7.7109375" customWidth="1"/>
    <col min="14343" max="14343" width="13.28515625" customWidth="1"/>
    <col min="14344" max="14344" width="12.85546875" customWidth="1"/>
    <col min="14345" max="14345" width="13.85546875" customWidth="1"/>
    <col min="14346" max="14346" width="8" customWidth="1"/>
    <col min="14347" max="14348" width="9.7109375" customWidth="1"/>
    <col min="14349" max="14349" width="9.85546875" customWidth="1"/>
    <col min="14350" max="14350" width="10.42578125" customWidth="1"/>
    <col min="14351" max="14351" width="10.140625" customWidth="1"/>
    <col min="14352" max="14352" width="11.85546875" customWidth="1"/>
    <col min="14353" max="14353" width="12.28515625" customWidth="1"/>
    <col min="14354" max="14354" width="9" customWidth="1"/>
    <col min="14355" max="14355" width="14.85546875" customWidth="1"/>
    <col min="14356" max="14356" width="23.140625" customWidth="1"/>
    <col min="14357" max="14357" width="8.7109375" customWidth="1"/>
    <col min="14358" max="14358" width="9" customWidth="1"/>
    <col min="14359" max="14359" width="14.140625" customWidth="1"/>
    <col min="14360" max="14360" width="7.28515625" customWidth="1"/>
    <col min="14361" max="14362" width="8" customWidth="1"/>
    <col min="14364" max="14364" width="9" customWidth="1"/>
    <col min="14365" max="14365" width="3.5703125" customWidth="1"/>
    <col min="14366" max="14368" width="7.42578125" customWidth="1"/>
    <col min="14369" max="14369" width="5" customWidth="1"/>
    <col min="14370" max="14370" width="11" customWidth="1"/>
    <col min="14371" max="14375" width="6" customWidth="1"/>
    <col min="14594" max="14594" width="9.5703125" customWidth="1"/>
    <col min="14595" max="14595" width="6.85546875" customWidth="1"/>
    <col min="14596" max="14598" width="7.7109375" customWidth="1"/>
    <col min="14599" max="14599" width="13.28515625" customWidth="1"/>
    <col min="14600" max="14600" width="12.85546875" customWidth="1"/>
    <col min="14601" max="14601" width="13.85546875" customWidth="1"/>
    <col min="14602" max="14602" width="8" customWidth="1"/>
    <col min="14603" max="14604" width="9.7109375" customWidth="1"/>
    <col min="14605" max="14605" width="9.85546875" customWidth="1"/>
    <col min="14606" max="14606" width="10.42578125" customWidth="1"/>
    <col min="14607" max="14607" width="10.140625" customWidth="1"/>
    <col min="14608" max="14608" width="11.85546875" customWidth="1"/>
    <col min="14609" max="14609" width="12.28515625" customWidth="1"/>
    <col min="14610" max="14610" width="9" customWidth="1"/>
    <col min="14611" max="14611" width="14.85546875" customWidth="1"/>
    <col min="14612" max="14612" width="23.140625" customWidth="1"/>
    <col min="14613" max="14613" width="8.7109375" customWidth="1"/>
    <col min="14614" max="14614" width="9" customWidth="1"/>
    <col min="14615" max="14615" width="14.140625" customWidth="1"/>
    <col min="14616" max="14616" width="7.28515625" customWidth="1"/>
    <col min="14617" max="14618" width="8" customWidth="1"/>
    <col min="14620" max="14620" width="9" customWidth="1"/>
    <col min="14621" max="14621" width="3.5703125" customWidth="1"/>
    <col min="14622" max="14624" width="7.42578125" customWidth="1"/>
    <col min="14625" max="14625" width="5" customWidth="1"/>
    <col min="14626" max="14626" width="11" customWidth="1"/>
    <col min="14627" max="14631" width="6" customWidth="1"/>
    <col min="14850" max="14850" width="9.5703125" customWidth="1"/>
    <col min="14851" max="14851" width="6.85546875" customWidth="1"/>
    <col min="14852" max="14854" width="7.7109375" customWidth="1"/>
    <col min="14855" max="14855" width="13.28515625" customWidth="1"/>
    <col min="14856" max="14856" width="12.85546875" customWidth="1"/>
    <col min="14857" max="14857" width="13.85546875" customWidth="1"/>
    <col min="14858" max="14858" width="8" customWidth="1"/>
    <col min="14859" max="14860" width="9.7109375" customWidth="1"/>
    <col min="14861" max="14861" width="9.85546875" customWidth="1"/>
    <col min="14862" max="14862" width="10.42578125" customWidth="1"/>
    <col min="14863" max="14863" width="10.140625" customWidth="1"/>
    <col min="14864" max="14864" width="11.85546875" customWidth="1"/>
    <col min="14865" max="14865" width="12.28515625" customWidth="1"/>
    <col min="14866" max="14866" width="9" customWidth="1"/>
    <col min="14867" max="14867" width="14.85546875" customWidth="1"/>
    <col min="14868" max="14868" width="23.140625" customWidth="1"/>
    <col min="14869" max="14869" width="8.7109375" customWidth="1"/>
    <col min="14870" max="14870" width="9" customWidth="1"/>
    <col min="14871" max="14871" width="14.140625" customWidth="1"/>
    <col min="14872" max="14872" width="7.28515625" customWidth="1"/>
    <col min="14873" max="14874" width="8" customWidth="1"/>
    <col min="14876" max="14876" width="9" customWidth="1"/>
    <col min="14877" max="14877" width="3.5703125" customWidth="1"/>
    <col min="14878" max="14880" width="7.42578125" customWidth="1"/>
    <col min="14881" max="14881" width="5" customWidth="1"/>
    <col min="14882" max="14882" width="11" customWidth="1"/>
    <col min="14883" max="14887" width="6" customWidth="1"/>
    <col min="15106" max="15106" width="9.5703125" customWidth="1"/>
    <col min="15107" max="15107" width="6.85546875" customWidth="1"/>
    <col min="15108" max="15110" width="7.7109375" customWidth="1"/>
    <col min="15111" max="15111" width="13.28515625" customWidth="1"/>
    <col min="15112" max="15112" width="12.85546875" customWidth="1"/>
    <col min="15113" max="15113" width="13.85546875" customWidth="1"/>
    <col min="15114" max="15114" width="8" customWidth="1"/>
    <col min="15115" max="15116" width="9.7109375" customWidth="1"/>
    <col min="15117" max="15117" width="9.85546875" customWidth="1"/>
    <col min="15118" max="15118" width="10.42578125" customWidth="1"/>
    <col min="15119" max="15119" width="10.140625" customWidth="1"/>
    <col min="15120" max="15120" width="11.85546875" customWidth="1"/>
    <col min="15121" max="15121" width="12.28515625" customWidth="1"/>
    <col min="15122" max="15122" width="9" customWidth="1"/>
    <col min="15123" max="15123" width="14.85546875" customWidth="1"/>
    <col min="15124" max="15124" width="23.140625" customWidth="1"/>
    <col min="15125" max="15125" width="8.7109375" customWidth="1"/>
    <col min="15126" max="15126" width="9" customWidth="1"/>
    <col min="15127" max="15127" width="14.140625" customWidth="1"/>
    <col min="15128" max="15128" width="7.28515625" customWidth="1"/>
    <col min="15129" max="15130" width="8" customWidth="1"/>
    <col min="15132" max="15132" width="9" customWidth="1"/>
    <col min="15133" max="15133" width="3.5703125" customWidth="1"/>
    <col min="15134" max="15136" width="7.42578125" customWidth="1"/>
    <col min="15137" max="15137" width="5" customWidth="1"/>
    <col min="15138" max="15138" width="11" customWidth="1"/>
    <col min="15139" max="15143" width="6" customWidth="1"/>
    <col min="15362" max="15362" width="9.5703125" customWidth="1"/>
    <col min="15363" max="15363" width="6.85546875" customWidth="1"/>
    <col min="15364" max="15366" width="7.7109375" customWidth="1"/>
    <col min="15367" max="15367" width="13.28515625" customWidth="1"/>
    <col min="15368" max="15368" width="12.85546875" customWidth="1"/>
    <col min="15369" max="15369" width="13.85546875" customWidth="1"/>
    <col min="15370" max="15370" width="8" customWidth="1"/>
    <col min="15371" max="15372" width="9.7109375" customWidth="1"/>
    <col min="15373" max="15373" width="9.85546875" customWidth="1"/>
    <col min="15374" max="15374" width="10.42578125" customWidth="1"/>
    <col min="15375" max="15375" width="10.140625" customWidth="1"/>
    <col min="15376" max="15376" width="11.85546875" customWidth="1"/>
    <col min="15377" max="15377" width="12.28515625" customWidth="1"/>
    <col min="15378" max="15378" width="9" customWidth="1"/>
    <col min="15379" max="15379" width="14.85546875" customWidth="1"/>
    <col min="15380" max="15380" width="23.140625" customWidth="1"/>
    <col min="15381" max="15381" width="8.7109375" customWidth="1"/>
    <col min="15382" max="15382" width="9" customWidth="1"/>
    <col min="15383" max="15383" width="14.140625" customWidth="1"/>
    <col min="15384" max="15384" width="7.28515625" customWidth="1"/>
    <col min="15385" max="15386" width="8" customWidth="1"/>
    <col min="15388" max="15388" width="9" customWidth="1"/>
    <col min="15389" max="15389" width="3.5703125" customWidth="1"/>
    <col min="15390" max="15392" width="7.42578125" customWidth="1"/>
    <col min="15393" max="15393" width="5" customWidth="1"/>
    <col min="15394" max="15394" width="11" customWidth="1"/>
    <col min="15395" max="15399" width="6" customWidth="1"/>
    <col min="15618" max="15618" width="9.5703125" customWidth="1"/>
    <col min="15619" max="15619" width="6.85546875" customWidth="1"/>
    <col min="15620" max="15622" width="7.7109375" customWidth="1"/>
    <col min="15623" max="15623" width="13.28515625" customWidth="1"/>
    <col min="15624" max="15624" width="12.85546875" customWidth="1"/>
    <col min="15625" max="15625" width="13.85546875" customWidth="1"/>
    <col min="15626" max="15626" width="8" customWidth="1"/>
    <col min="15627" max="15628" width="9.7109375" customWidth="1"/>
    <col min="15629" max="15629" width="9.85546875" customWidth="1"/>
    <col min="15630" max="15630" width="10.42578125" customWidth="1"/>
    <col min="15631" max="15631" width="10.140625" customWidth="1"/>
    <col min="15632" max="15632" width="11.85546875" customWidth="1"/>
    <col min="15633" max="15633" width="12.28515625" customWidth="1"/>
    <col min="15634" max="15634" width="9" customWidth="1"/>
    <col min="15635" max="15635" width="14.85546875" customWidth="1"/>
    <col min="15636" max="15636" width="23.140625" customWidth="1"/>
    <col min="15637" max="15637" width="8.7109375" customWidth="1"/>
    <col min="15638" max="15638" width="9" customWidth="1"/>
    <col min="15639" max="15639" width="14.140625" customWidth="1"/>
    <col min="15640" max="15640" width="7.28515625" customWidth="1"/>
    <col min="15641" max="15642" width="8" customWidth="1"/>
    <col min="15644" max="15644" width="9" customWidth="1"/>
    <col min="15645" max="15645" width="3.5703125" customWidth="1"/>
    <col min="15646" max="15648" width="7.42578125" customWidth="1"/>
    <col min="15649" max="15649" width="5" customWidth="1"/>
    <col min="15650" max="15650" width="11" customWidth="1"/>
    <col min="15651" max="15655" width="6" customWidth="1"/>
    <col min="15874" max="15874" width="9.5703125" customWidth="1"/>
    <col min="15875" max="15875" width="6.85546875" customWidth="1"/>
    <col min="15876" max="15878" width="7.7109375" customWidth="1"/>
    <col min="15879" max="15879" width="13.28515625" customWidth="1"/>
    <col min="15880" max="15880" width="12.85546875" customWidth="1"/>
    <col min="15881" max="15881" width="13.85546875" customWidth="1"/>
    <col min="15882" max="15882" width="8" customWidth="1"/>
    <col min="15883" max="15884" width="9.7109375" customWidth="1"/>
    <col min="15885" max="15885" width="9.85546875" customWidth="1"/>
    <col min="15886" max="15886" width="10.42578125" customWidth="1"/>
    <col min="15887" max="15887" width="10.140625" customWidth="1"/>
    <col min="15888" max="15888" width="11.85546875" customWidth="1"/>
    <col min="15889" max="15889" width="12.28515625" customWidth="1"/>
    <col min="15890" max="15890" width="9" customWidth="1"/>
    <col min="15891" max="15891" width="14.85546875" customWidth="1"/>
    <col min="15892" max="15892" width="23.140625" customWidth="1"/>
    <col min="15893" max="15893" width="8.7109375" customWidth="1"/>
    <col min="15894" max="15894" width="9" customWidth="1"/>
    <col min="15895" max="15895" width="14.140625" customWidth="1"/>
    <col min="15896" max="15896" width="7.28515625" customWidth="1"/>
    <col min="15897" max="15898" width="8" customWidth="1"/>
    <col min="15900" max="15900" width="9" customWidth="1"/>
    <col min="15901" max="15901" width="3.5703125" customWidth="1"/>
    <col min="15902" max="15904" width="7.42578125" customWidth="1"/>
    <col min="15905" max="15905" width="5" customWidth="1"/>
    <col min="15906" max="15906" width="11" customWidth="1"/>
    <col min="15907" max="15911" width="6" customWidth="1"/>
    <col min="16130" max="16130" width="9.5703125" customWidth="1"/>
    <col min="16131" max="16131" width="6.85546875" customWidth="1"/>
    <col min="16132" max="16134" width="7.7109375" customWidth="1"/>
    <col min="16135" max="16135" width="13.28515625" customWidth="1"/>
    <col min="16136" max="16136" width="12.85546875" customWidth="1"/>
    <col min="16137" max="16137" width="13.85546875" customWidth="1"/>
    <col min="16138" max="16138" width="8" customWidth="1"/>
    <col min="16139" max="16140" width="9.7109375" customWidth="1"/>
    <col min="16141" max="16141" width="9.85546875" customWidth="1"/>
    <col min="16142" max="16142" width="10.42578125" customWidth="1"/>
    <col min="16143" max="16143" width="10.140625" customWidth="1"/>
    <col min="16144" max="16144" width="11.85546875" customWidth="1"/>
    <col min="16145" max="16145" width="12.28515625" customWidth="1"/>
    <col min="16146" max="16146" width="9" customWidth="1"/>
    <col min="16147" max="16147" width="14.85546875" customWidth="1"/>
    <col min="16148" max="16148" width="23.140625" customWidth="1"/>
    <col min="16149" max="16149" width="8.7109375" customWidth="1"/>
    <col min="16150" max="16150" width="9" customWidth="1"/>
    <col min="16151" max="16151" width="14.140625" customWidth="1"/>
    <col min="16152" max="16152" width="7.28515625" customWidth="1"/>
    <col min="16153" max="16154" width="8" customWidth="1"/>
    <col min="16156" max="16156" width="9" customWidth="1"/>
    <col min="16157" max="16157" width="3.5703125" customWidth="1"/>
    <col min="16158" max="16160" width="7.42578125" customWidth="1"/>
    <col min="16161" max="16161" width="5" customWidth="1"/>
    <col min="16162" max="16162" width="11" customWidth="1"/>
    <col min="16163" max="16167" width="6" customWidth="1"/>
  </cols>
  <sheetData>
    <row r="1" spans="1:24" s="1" customFormat="1" x14ac:dyDescent="0.25">
      <c r="B1" s="2" t="s">
        <v>0</v>
      </c>
    </row>
    <row r="2" spans="1:24" s="1" customFormat="1" ht="15.75" thickBot="1" x14ac:dyDescent="0.3">
      <c r="B2" s="1" t="s">
        <v>1</v>
      </c>
    </row>
    <row r="3" spans="1:24" ht="16.5" customHeight="1" thickBot="1" x14ac:dyDescent="0.3">
      <c r="B3" s="3" t="s">
        <v>2</v>
      </c>
      <c r="C3" s="3"/>
      <c r="D3" s="4"/>
      <c r="E3" s="5">
        <v>2023</v>
      </c>
      <c r="F3" s="4"/>
      <c r="H3" s="4" t="s">
        <v>3</v>
      </c>
      <c r="I3" s="5">
        <v>19</v>
      </c>
      <c r="J3" s="6" t="str">
        <f>IF(I3&lt;26,LOOKUP(I3,B142:B156,C142:C156),"sellist maakonda ei ole veel moodustatud")</f>
        <v xml:space="preserve">Pärnu </v>
      </c>
      <c r="K3" s="7"/>
      <c r="L3" s="7"/>
      <c r="M3" s="7"/>
      <c r="N3" s="8"/>
      <c r="O3" s="4" t="s">
        <v>4</v>
      </c>
      <c r="P3" s="4"/>
      <c r="Q3" s="4"/>
      <c r="R3" s="5">
        <v>2028</v>
      </c>
      <c r="S3" s="9" t="s">
        <v>5</v>
      </c>
      <c r="T3" s="9"/>
      <c r="U3" s="10">
        <v>20</v>
      </c>
      <c r="V3" s="1"/>
      <c r="X3" s="11" t="s">
        <v>6</v>
      </c>
    </row>
    <row r="4" spans="1:24" ht="15.75" thickBot="1" x14ac:dyDescent="0.3">
      <c r="B4" s="12" t="s">
        <v>7</v>
      </c>
      <c r="C4" s="12"/>
      <c r="D4" s="13" t="s">
        <v>8</v>
      </c>
      <c r="E4" s="14" t="str">
        <f>LOOKUP(G4,$C$194:$C$3695,$B$194:$B$3695)</f>
        <v>PM</v>
      </c>
      <c r="F4" s="13" t="s">
        <v>9</v>
      </c>
      <c r="G4" s="5">
        <v>4</v>
      </c>
      <c r="H4" s="4" t="s">
        <v>10</v>
      </c>
      <c r="I4" s="15" t="str">
        <f>LOOKUP(G4,C194:D3695)</f>
        <v>Tallinn - Pärnu - Ikla</v>
      </c>
      <c r="J4" s="16"/>
      <c r="K4" s="16"/>
      <c r="L4" s="16"/>
      <c r="M4" s="16"/>
      <c r="N4" s="17"/>
      <c r="O4" s="4" t="s">
        <v>11</v>
      </c>
      <c r="P4" s="4"/>
      <c r="Q4" s="4"/>
      <c r="R4" s="14">
        <f>U4-B12</f>
        <v>26</v>
      </c>
      <c r="S4" s="4" t="s">
        <v>12</v>
      </c>
      <c r="T4" s="4"/>
      <c r="U4" s="18">
        <f>R3+U3</f>
        <v>2048</v>
      </c>
      <c r="V4" s="1"/>
      <c r="X4" s="11" t="s">
        <v>13</v>
      </c>
    </row>
    <row r="5" spans="1:24" ht="16.5" customHeight="1" thickBot="1" x14ac:dyDescent="0.3">
      <c r="B5" s="12" t="s">
        <v>14</v>
      </c>
      <c r="C5" s="12"/>
      <c r="D5" s="13" t="s">
        <v>15</v>
      </c>
      <c r="E5" s="19">
        <v>100</v>
      </c>
      <c r="F5" s="13" t="s">
        <v>16</v>
      </c>
      <c r="G5" s="5">
        <v>110</v>
      </c>
      <c r="H5" s="4"/>
      <c r="I5" s="20"/>
      <c r="J5" s="20"/>
      <c r="K5" s="20"/>
      <c r="L5" s="20"/>
      <c r="M5" s="20"/>
      <c r="N5" s="20"/>
      <c r="O5" s="4" t="s">
        <v>17</v>
      </c>
      <c r="P5" s="21">
        <f>G5-E5</f>
        <v>10</v>
      </c>
      <c r="Q5" s="1"/>
      <c r="R5" s="1"/>
      <c r="S5" s="1"/>
      <c r="T5" s="1"/>
      <c r="U5" s="1"/>
      <c r="V5" s="1"/>
      <c r="X5" s="22" t="s">
        <v>18</v>
      </c>
    </row>
    <row r="6" spans="1:24" x14ac:dyDescent="0.25">
      <c r="B6" s="1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4" ht="16.5" customHeight="1" thickBot="1" x14ac:dyDescent="0.3">
      <c r="B7" s="13" t="s">
        <v>20</v>
      </c>
      <c r="C7" s="13" t="s">
        <v>21</v>
      </c>
      <c r="D7" s="13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4" ht="15.75" thickBot="1" x14ac:dyDescent="0.3">
      <c r="B8" s="5">
        <v>2022</v>
      </c>
      <c r="C8" s="23">
        <f>SUM(D8:F8)</f>
        <v>9500</v>
      </c>
      <c r="D8" s="24">
        <v>7000</v>
      </c>
      <c r="E8" s="24">
        <v>500</v>
      </c>
      <c r="F8" s="24">
        <v>2000</v>
      </c>
      <c r="G8" s="25">
        <f>D8/$C8</f>
        <v>0.73684210526315785</v>
      </c>
      <c r="H8" s="25">
        <f>E8/$C8</f>
        <v>5.2631578947368418E-2</v>
      </c>
      <c r="I8" s="26">
        <f>F8/$C8</f>
        <v>0.21052631578947367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4" ht="15.75" hidden="1" outlineLevel="1" thickBot="1" x14ac:dyDescent="0.3">
      <c r="A9" s="27" t="s">
        <v>28</v>
      </c>
      <c r="B9" s="1" t="s">
        <v>29</v>
      </c>
      <c r="C9" s="1"/>
      <c r="D9" s="28" t="s">
        <v>8</v>
      </c>
      <c r="E9" s="18" t="str">
        <f>LOOKUP(G9,$C$194:$C$282,$B$194:$B$282)</f>
        <v>PM</v>
      </c>
      <c r="F9" s="28" t="s">
        <v>9</v>
      </c>
      <c r="G9" s="5">
        <v>4</v>
      </c>
      <c r="H9" s="28" t="s">
        <v>10</v>
      </c>
      <c r="I9" s="29" t="str">
        <f>LOOKUP(G9,$C$194:$C$282,$D$194:$D$282)</f>
        <v>Tallinn - Pärnu - Ikla</v>
      </c>
      <c r="J9" s="30"/>
      <c r="K9" s="30"/>
      <c r="L9" s="30"/>
      <c r="M9" s="30"/>
      <c r="N9" s="31"/>
      <c r="O9" s="28" t="s">
        <v>30</v>
      </c>
      <c r="P9" s="5">
        <v>4.5</v>
      </c>
      <c r="Q9" s="32" t="s">
        <v>31</v>
      </c>
      <c r="R9" s="32"/>
      <c r="S9" s="33" t="s">
        <v>32</v>
      </c>
      <c r="T9" s="33"/>
      <c r="U9" s="33"/>
      <c r="V9" s="1"/>
    </row>
    <row r="10" spans="1:24" ht="15.75" hidden="1" outlineLevel="1" thickBot="1" x14ac:dyDescent="0.3">
      <c r="A10" s="27"/>
      <c r="B10" s="1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4" ht="15.75" hidden="1" outlineLevel="1" thickBot="1" x14ac:dyDescent="0.3">
      <c r="A11" s="27"/>
      <c r="B11" s="13" t="s">
        <v>20</v>
      </c>
      <c r="C11" s="13" t="s">
        <v>21</v>
      </c>
      <c r="D11" s="13" t="s">
        <v>22</v>
      </c>
      <c r="E11" s="13" t="s">
        <v>23</v>
      </c>
      <c r="F11" s="13" t="s">
        <v>24</v>
      </c>
      <c r="G11" s="13" t="s">
        <v>25</v>
      </c>
      <c r="H11" s="13" t="s">
        <v>26</v>
      </c>
      <c r="I11" s="13" t="s">
        <v>27</v>
      </c>
      <c r="J11" s="3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4" ht="15.75" hidden="1" outlineLevel="1" thickBot="1" x14ac:dyDescent="0.3">
      <c r="A12" s="27"/>
      <c r="B12" s="5">
        <v>2022</v>
      </c>
      <c r="C12" s="5">
        <v>13750</v>
      </c>
      <c r="D12" s="5">
        <v>7000</v>
      </c>
      <c r="E12" s="5">
        <v>500</v>
      </c>
      <c r="F12" s="5">
        <v>2000</v>
      </c>
      <c r="G12" s="35">
        <f>D12/$C12</f>
        <v>0.50909090909090904</v>
      </c>
      <c r="H12" s="25">
        <f>E12/$C12</f>
        <v>3.6363636363636362E-2</v>
      </c>
      <c r="I12" s="26">
        <f>F12/$C12</f>
        <v>0.14545454545454545</v>
      </c>
      <c r="J12" s="3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4" ht="16.5" hidden="1" customHeight="1" outlineLevel="1" x14ac:dyDescent="0.25">
      <c r="A13" s="27"/>
      <c r="B13" s="37" t="s">
        <v>34</v>
      </c>
      <c r="C13" s="38"/>
      <c r="D13" s="38"/>
      <c r="E13" s="38"/>
      <c r="F13" s="38"/>
      <c r="G13" s="1"/>
      <c r="H13" s="1"/>
      <c r="I13" s="1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9"/>
      <c r="V13" s="1"/>
    </row>
    <row r="14" spans="1:24" ht="16.5" hidden="1" customHeight="1" outlineLevel="1" x14ac:dyDescent="0.25">
      <c r="A14" s="27"/>
      <c r="B14" s="40"/>
      <c r="C14" s="32" t="s">
        <v>35</v>
      </c>
      <c r="D14" s="32"/>
      <c r="E14" s="32"/>
      <c r="F14" s="32"/>
      <c r="G14" s="32"/>
      <c r="H14" s="32"/>
      <c r="I14" s="32"/>
      <c r="J14" s="32"/>
      <c r="K14" s="32"/>
      <c r="L14" s="28" t="s">
        <v>36</v>
      </c>
      <c r="M14" s="32" t="s">
        <v>37</v>
      </c>
      <c r="N14" s="32"/>
      <c r="O14" s="32"/>
      <c r="P14" s="32"/>
      <c r="Q14" s="32"/>
      <c r="R14" s="32"/>
      <c r="S14" s="32"/>
      <c r="T14" s="32"/>
      <c r="U14" s="41"/>
      <c r="V14" s="1"/>
    </row>
    <row r="15" spans="1:24" ht="15.75" hidden="1" customHeight="1" outlineLevel="1" x14ac:dyDescent="0.25">
      <c r="A15" s="27"/>
      <c r="B15" s="42">
        <f>B12</f>
        <v>2022</v>
      </c>
      <c r="C15" s="28" t="s">
        <v>38</v>
      </c>
      <c r="D15" s="28" t="s">
        <v>39</v>
      </c>
      <c r="E15" s="28" t="s">
        <v>40</v>
      </c>
      <c r="F15" s="28" t="s">
        <v>41</v>
      </c>
      <c r="G15" s="28" t="s">
        <v>39</v>
      </c>
      <c r="H15" s="28" t="s">
        <v>42</v>
      </c>
      <c r="I15" s="28" t="s">
        <v>43</v>
      </c>
      <c r="J15" s="28" t="s">
        <v>44</v>
      </c>
      <c r="K15" s="28" t="s">
        <v>45</v>
      </c>
      <c r="L15" s="28" t="s">
        <v>46</v>
      </c>
      <c r="M15" s="28" t="s">
        <v>38</v>
      </c>
      <c r="N15" s="28" t="s">
        <v>39</v>
      </c>
      <c r="O15" s="28" t="s">
        <v>40</v>
      </c>
      <c r="P15" s="28" t="s">
        <v>41</v>
      </c>
      <c r="Q15" s="28" t="s">
        <v>39</v>
      </c>
      <c r="R15" s="28" t="s">
        <v>42</v>
      </c>
      <c r="S15" s="28" t="s">
        <v>43</v>
      </c>
      <c r="T15" s="28" t="s">
        <v>44</v>
      </c>
      <c r="U15" s="43" t="s">
        <v>45</v>
      </c>
      <c r="V15" s="1"/>
    </row>
    <row r="16" spans="1:24" ht="15.75" hidden="1" customHeight="1" outlineLevel="1" x14ac:dyDescent="0.25">
      <c r="A16" s="27"/>
      <c r="B16" s="44" t="s">
        <v>47</v>
      </c>
      <c r="C16" s="45">
        <v>1696</v>
      </c>
      <c r="D16" s="45">
        <v>1012</v>
      </c>
      <c r="E16" s="46">
        <v>0.97628458498023718</v>
      </c>
      <c r="F16" s="47">
        <f>C16/E16</f>
        <v>1737.1983805668015</v>
      </c>
      <c r="G16" s="47">
        <f>D16/C16*F16</f>
        <v>1036.5829959514169</v>
      </c>
      <c r="H16" s="47">
        <f>F16-G16</f>
        <v>700.61538461538453</v>
      </c>
      <c r="I16" s="45">
        <v>39</v>
      </c>
      <c r="J16" s="45" t="s">
        <v>48</v>
      </c>
      <c r="K16" s="45">
        <v>17</v>
      </c>
      <c r="L16" s="48">
        <f>C16/C12</f>
        <v>0.12334545454545455</v>
      </c>
      <c r="M16" s="45">
        <v>1636</v>
      </c>
      <c r="N16" s="45">
        <v>1184</v>
      </c>
      <c r="O16" s="46">
        <v>0.99155405405405406</v>
      </c>
      <c r="P16" s="47">
        <f>M16/O16</f>
        <v>1649.9352640545144</v>
      </c>
      <c r="Q16" s="47">
        <f>N16/M16*P16</f>
        <v>1194.0851788756388</v>
      </c>
      <c r="R16" s="47">
        <f>P16-Q16</f>
        <v>455.85008517887559</v>
      </c>
      <c r="S16" s="45">
        <v>18</v>
      </c>
      <c r="T16" s="45" t="s">
        <v>49</v>
      </c>
      <c r="U16" s="49">
        <v>8</v>
      </c>
      <c r="V16" s="50"/>
    </row>
    <row r="17" spans="1:22" ht="16.5" hidden="1" customHeight="1" outlineLevel="1" x14ac:dyDescent="0.25">
      <c r="A17" s="27"/>
      <c r="B17" s="44" t="s">
        <v>50</v>
      </c>
      <c r="C17" s="45"/>
      <c r="D17" s="45"/>
      <c r="E17" s="45"/>
      <c r="F17" s="47" t="e">
        <f>C17/E17</f>
        <v>#DIV/0!</v>
      </c>
      <c r="G17" s="47" t="e">
        <f>D17/C17*F17</f>
        <v>#DIV/0!</v>
      </c>
      <c r="H17" s="47" t="e">
        <f>F17-G17</f>
        <v>#DIV/0!</v>
      </c>
      <c r="I17" s="45"/>
      <c r="J17" s="45"/>
      <c r="K17" s="45"/>
      <c r="L17" s="48">
        <f>C17/C12</f>
        <v>0</v>
      </c>
      <c r="M17" s="45"/>
      <c r="N17" s="45"/>
      <c r="O17" s="45"/>
      <c r="P17" s="47" t="e">
        <f>M17/O17</f>
        <v>#DIV/0!</v>
      </c>
      <c r="Q17" s="47" t="e">
        <f>N17/M17*P17</f>
        <v>#DIV/0!</v>
      </c>
      <c r="R17" s="47" t="e">
        <f>P17-Q17</f>
        <v>#DIV/0!</v>
      </c>
      <c r="S17" s="45"/>
      <c r="T17" s="45"/>
      <c r="U17" s="49"/>
      <c r="V17" s="50"/>
    </row>
    <row r="18" spans="1:22" ht="16.5" hidden="1" customHeight="1" outlineLevel="1" x14ac:dyDescent="0.25">
      <c r="A18" s="27"/>
      <c r="B18" s="51" t="s">
        <v>51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 t="s">
        <v>52</v>
      </c>
      <c r="N18" s="1"/>
      <c r="O18" s="1"/>
      <c r="P18" s="1"/>
      <c r="Q18" s="1"/>
      <c r="R18" s="1"/>
      <c r="S18" s="1"/>
      <c r="T18" s="1"/>
      <c r="U18" s="52"/>
      <c r="V18" s="1"/>
    </row>
    <row r="19" spans="1:22" ht="16.5" hidden="1" customHeight="1" outlineLevel="1" x14ac:dyDescent="0.25">
      <c r="A19" s="27"/>
      <c r="B19" s="44" t="s">
        <v>43</v>
      </c>
      <c r="C19" s="45">
        <v>32</v>
      </c>
      <c r="D19" t="s">
        <v>53</v>
      </c>
      <c r="M19" t="s">
        <v>54</v>
      </c>
      <c r="U19" s="53"/>
      <c r="V19" s="1"/>
    </row>
    <row r="20" spans="1:22" ht="16.5" hidden="1" customHeight="1" outlineLevel="1" x14ac:dyDescent="0.25">
      <c r="A20" s="27"/>
      <c r="B20" s="44" t="s">
        <v>55</v>
      </c>
      <c r="C20" s="45">
        <v>7628</v>
      </c>
      <c r="D20" t="s">
        <v>56</v>
      </c>
      <c r="F20" t="s">
        <v>57</v>
      </c>
      <c r="H20" s="54">
        <f>C20/C8</f>
        <v>0.80294736842105263</v>
      </c>
      <c r="M20" t="s">
        <v>55</v>
      </c>
      <c r="N20" s="45">
        <v>13631</v>
      </c>
      <c r="O20" t="s">
        <v>56</v>
      </c>
      <c r="Q20" t="s">
        <v>57</v>
      </c>
      <c r="S20" s="54">
        <f>N20/C8</f>
        <v>1.4348421052631579</v>
      </c>
      <c r="U20" s="53"/>
      <c r="V20" s="1"/>
    </row>
    <row r="21" spans="1:22" ht="16.5" hidden="1" customHeight="1" outlineLevel="1" x14ac:dyDescent="0.25">
      <c r="A21" s="27"/>
      <c r="B21" s="51" t="s">
        <v>58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52"/>
      <c r="V21" s="1"/>
    </row>
    <row r="22" spans="1:22" ht="16.5" hidden="1" customHeight="1" outlineLevel="1" x14ac:dyDescent="0.25">
      <c r="A22" s="27"/>
      <c r="B22" s="40"/>
      <c r="C22" s="32" t="s">
        <v>35</v>
      </c>
      <c r="D22" s="32"/>
      <c r="E22" s="32"/>
      <c r="F22" s="32"/>
      <c r="G22" s="32"/>
      <c r="H22" s="32"/>
      <c r="I22" s="32"/>
      <c r="J22" s="32"/>
      <c r="K22" s="32"/>
      <c r="L22" s="28" t="s">
        <v>36</v>
      </c>
      <c r="M22" s="32" t="s">
        <v>37</v>
      </c>
      <c r="N22" s="32"/>
      <c r="O22" s="32"/>
      <c r="P22" s="32"/>
      <c r="Q22" s="32"/>
      <c r="R22" s="32"/>
      <c r="S22" s="32"/>
      <c r="T22" s="32"/>
      <c r="U22" s="41"/>
      <c r="V22" s="1"/>
    </row>
    <row r="23" spans="1:22" ht="16.5" hidden="1" customHeight="1" outlineLevel="1" x14ac:dyDescent="0.25">
      <c r="A23" s="27"/>
      <c r="B23" s="40"/>
      <c r="C23" s="28" t="s">
        <v>38</v>
      </c>
      <c r="D23" s="28" t="s">
        <v>39</v>
      </c>
      <c r="E23" s="28" t="s">
        <v>40</v>
      </c>
      <c r="F23" s="28" t="s">
        <v>41</v>
      </c>
      <c r="G23" s="28" t="s">
        <v>39</v>
      </c>
      <c r="H23" s="28" t="s">
        <v>42</v>
      </c>
      <c r="I23" s="28" t="s">
        <v>43</v>
      </c>
      <c r="J23" s="28" t="s">
        <v>44</v>
      </c>
      <c r="K23" s="28" t="s">
        <v>45</v>
      </c>
      <c r="L23" s="28" t="s">
        <v>46</v>
      </c>
      <c r="M23" s="28" t="s">
        <v>38</v>
      </c>
      <c r="N23" s="28" t="s">
        <v>39</v>
      </c>
      <c r="O23" s="28" t="s">
        <v>40</v>
      </c>
      <c r="P23" s="28" t="s">
        <v>41</v>
      </c>
      <c r="Q23" s="28" t="s">
        <v>39</v>
      </c>
      <c r="R23" s="28" t="s">
        <v>42</v>
      </c>
      <c r="S23" s="28" t="s">
        <v>43</v>
      </c>
      <c r="T23" s="28" t="s">
        <v>44</v>
      </c>
      <c r="U23" s="43" t="s">
        <v>45</v>
      </c>
      <c r="V23" s="1"/>
    </row>
    <row r="24" spans="1:22" ht="16.5" hidden="1" customHeight="1" outlineLevel="1" x14ac:dyDescent="0.25">
      <c r="A24" s="27"/>
      <c r="B24" s="40" t="s">
        <v>59</v>
      </c>
      <c r="C24" s="45">
        <v>755</v>
      </c>
      <c r="D24" s="45">
        <v>520</v>
      </c>
      <c r="E24" s="55">
        <v>0.96296296296296291</v>
      </c>
      <c r="F24" s="47">
        <f>C24/E24</f>
        <v>784.03846153846155</v>
      </c>
      <c r="G24" s="47">
        <f>D24/C24*F24</f>
        <v>540</v>
      </c>
      <c r="H24" s="47">
        <f>F24-G24</f>
        <v>244.03846153846155</v>
      </c>
      <c r="I24" s="56">
        <f>C19</f>
        <v>32</v>
      </c>
      <c r="J24" s="45" t="s">
        <v>48</v>
      </c>
      <c r="K24" s="45">
        <v>17</v>
      </c>
      <c r="L24" s="48">
        <f>C24/C8</f>
        <v>7.9473684210526321E-2</v>
      </c>
      <c r="M24" s="45">
        <v>635</v>
      </c>
      <c r="N24" s="45">
        <v>487</v>
      </c>
      <c r="O24" s="55">
        <v>0.88868613138686137</v>
      </c>
      <c r="P24" s="47">
        <f>M24/O24</f>
        <v>714.53798767967146</v>
      </c>
      <c r="Q24" s="47">
        <f>N24/M24*P24</f>
        <v>548</v>
      </c>
      <c r="R24" s="47">
        <f>P24-Q24</f>
        <v>166.53798767967146</v>
      </c>
      <c r="S24" s="56">
        <f>C19</f>
        <v>32</v>
      </c>
      <c r="T24" s="45" t="s">
        <v>49</v>
      </c>
      <c r="U24" s="49">
        <v>8</v>
      </c>
      <c r="V24" s="1"/>
    </row>
    <row r="25" spans="1:22" ht="16.5" hidden="1" customHeight="1" outlineLevel="1" x14ac:dyDescent="0.25">
      <c r="A25" s="27"/>
      <c r="B25" s="51" t="s">
        <v>60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52"/>
      <c r="V25" s="1"/>
    </row>
    <row r="26" spans="1:22" ht="16.5" hidden="1" customHeight="1" outlineLevel="1" x14ac:dyDescent="0.25">
      <c r="A26" s="27"/>
      <c r="B26" s="57"/>
      <c r="C26" s="28"/>
      <c r="D26" s="28" t="s">
        <v>61</v>
      </c>
      <c r="E26" s="32" t="s">
        <v>39</v>
      </c>
      <c r="F26" s="32"/>
      <c r="G26" s="32"/>
      <c r="H26" s="32"/>
      <c r="I26" s="32"/>
      <c r="J26" s="32"/>
      <c r="K26" s="32"/>
      <c r="L26" s="32"/>
      <c r="M26" s="32" t="s">
        <v>42</v>
      </c>
      <c r="N26" s="32"/>
      <c r="O26" s="32"/>
      <c r="P26" s="32"/>
      <c r="Q26" s="32"/>
      <c r="R26" s="32"/>
      <c r="S26" s="32"/>
      <c r="U26" s="43"/>
      <c r="V26" s="1"/>
    </row>
    <row r="27" spans="1:22" ht="16.5" hidden="1" customHeight="1" outlineLevel="1" x14ac:dyDescent="0.25">
      <c r="A27" s="27"/>
      <c r="B27" s="44" t="s">
        <v>44</v>
      </c>
      <c r="C27" s="28" t="s">
        <v>45</v>
      </c>
      <c r="D27" s="28" t="s">
        <v>62</v>
      </c>
      <c r="E27" s="28" t="s">
        <v>63</v>
      </c>
      <c r="F27" s="28" t="s">
        <v>21</v>
      </c>
      <c r="G27" s="28" t="s">
        <v>22</v>
      </c>
      <c r="H27" s="28" t="s">
        <v>23</v>
      </c>
      <c r="I27" s="28" t="s">
        <v>24</v>
      </c>
      <c r="J27" s="28" t="s">
        <v>25</v>
      </c>
      <c r="K27" s="28" t="s">
        <v>26</v>
      </c>
      <c r="L27" s="28" t="s">
        <v>27</v>
      </c>
      <c r="M27" s="28" t="s">
        <v>21</v>
      </c>
      <c r="N27" s="28" t="s">
        <v>22</v>
      </c>
      <c r="O27" s="28" t="s">
        <v>23</v>
      </c>
      <c r="P27" s="28" t="s">
        <v>24</v>
      </c>
      <c r="Q27" s="28" t="s">
        <v>25</v>
      </c>
      <c r="R27" s="28" t="s">
        <v>26</v>
      </c>
      <c r="S27" s="28" t="s">
        <v>27</v>
      </c>
      <c r="U27" s="43"/>
      <c r="V27" s="1"/>
    </row>
    <row r="28" spans="1:22" ht="16.5" hidden="1" customHeight="1" outlineLevel="1" x14ac:dyDescent="0.25">
      <c r="A28" s="27"/>
      <c r="B28" s="58" t="str">
        <f>J16</f>
        <v>R</v>
      </c>
      <c r="C28" s="56">
        <f>K16</f>
        <v>17</v>
      </c>
      <c r="D28" s="47">
        <f>F28+M28</f>
        <v>755</v>
      </c>
      <c r="E28" s="59">
        <f>F28/D28</f>
        <v>0.6887417218543046</v>
      </c>
      <c r="F28" s="47">
        <f>SUM(G28:I28)</f>
        <v>520</v>
      </c>
      <c r="G28" s="60">
        <v>506</v>
      </c>
      <c r="H28" s="60">
        <v>13</v>
      </c>
      <c r="I28" s="45">
        <v>1</v>
      </c>
      <c r="J28" s="59">
        <f t="shared" ref="J28:L31" si="0">G28/$F28</f>
        <v>0.97307692307692306</v>
      </c>
      <c r="K28" s="59">
        <f t="shared" si="0"/>
        <v>2.5000000000000001E-2</v>
      </c>
      <c r="L28" s="59">
        <f t="shared" si="0"/>
        <v>1.9230769230769232E-3</v>
      </c>
      <c r="M28" s="56">
        <f>SUM(N28:P28)</f>
        <v>235</v>
      </c>
      <c r="N28" s="45">
        <v>221</v>
      </c>
      <c r="O28" s="45">
        <v>9</v>
      </c>
      <c r="P28" s="45">
        <v>5</v>
      </c>
      <c r="Q28" s="59">
        <f t="shared" ref="Q28:S31" si="1">N28/$M28</f>
        <v>0.94042553191489364</v>
      </c>
      <c r="R28" s="59">
        <f t="shared" si="1"/>
        <v>3.8297872340425532E-2</v>
      </c>
      <c r="S28" s="59">
        <f t="shared" si="1"/>
        <v>2.1276595744680851E-2</v>
      </c>
      <c r="T28" s="28"/>
      <c r="U28" s="43"/>
      <c r="V28" s="1"/>
    </row>
    <row r="29" spans="1:22" ht="16.5" hidden="1" customHeight="1" outlineLevel="1" x14ac:dyDescent="0.25">
      <c r="A29" s="27"/>
      <c r="B29" s="58">
        <f>J17</f>
        <v>0</v>
      </c>
      <c r="C29" s="56">
        <f>K17</f>
        <v>0</v>
      </c>
      <c r="D29" s="56">
        <f>F29+M29</f>
        <v>765</v>
      </c>
      <c r="E29" s="59">
        <f>F29/D29</f>
        <v>0.29803921568627451</v>
      </c>
      <c r="F29" s="56">
        <f>SUM(G29:I29)</f>
        <v>228</v>
      </c>
      <c r="G29" s="45">
        <v>199</v>
      </c>
      <c r="H29" s="45">
        <v>5</v>
      </c>
      <c r="I29" s="45">
        <v>24</v>
      </c>
      <c r="J29" s="59">
        <f t="shared" si="0"/>
        <v>0.8728070175438597</v>
      </c>
      <c r="K29" s="59">
        <f t="shared" si="0"/>
        <v>2.1929824561403508E-2</v>
      </c>
      <c r="L29" s="59">
        <f t="shared" si="0"/>
        <v>0.10526315789473684</v>
      </c>
      <c r="M29" s="56">
        <f>SUM(N29:P29)</f>
        <v>537</v>
      </c>
      <c r="N29" s="45">
        <v>510</v>
      </c>
      <c r="O29" s="45">
        <v>5</v>
      </c>
      <c r="P29" s="45">
        <v>22</v>
      </c>
      <c r="Q29" s="59">
        <f t="shared" si="1"/>
        <v>0.94972067039106145</v>
      </c>
      <c r="R29" s="59">
        <f t="shared" si="1"/>
        <v>9.3109869646182501E-3</v>
      </c>
      <c r="S29" s="59">
        <f t="shared" si="1"/>
        <v>4.0968342644320296E-2</v>
      </c>
      <c r="T29" s="28"/>
      <c r="U29" s="43"/>
      <c r="V29" s="1"/>
    </row>
    <row r="30" spans="1:22" ht="16.5" hidden="1" customHeight="1" outlineLevel="1" x14ac:dyDescent="0.25">
      <c r="A30" s="27"/>
      <c r="B30" s="58" t="str">
        <f>T16</f>
        <v>T</v>
      </c>
      <c r="C30" s="56">
        <f>U16</f>
        <v>8</v>
      </c>
      <c r="D30" s="56">
        <f>F30+M30</f>
        <v>635</v>
      </c>
      <c r="E30" s="59">
        <f>F30/D30</f>
        <v>0.23307086614173228</v>
      </c>
      <c r="F30" s="56">
        <f>SUM(G30:I30)</f>
        <v>148</v>
      </c>
      <c r="G30" s="45">
        <v>139</v>
      </c>
      <c r="H30" s="45">
        <v>2</v>
      </c>
      <c r="I30" s="45">
        <v>7</v>
      </c>
      <c r="J30" s="59">
        <f t="shared" si="0"/>
        <v>0.93918918918918914</v>
      </c>
      <c r="K30" s="59">
        <f t="shared" si="0"/>
        <v>1.3513513513513514E-2</v>
      </c>
      <c r="L30" s="59">
        <f t="shared" si="0"/>
        <v>4.72972972972973E-2</v>
      </c>
      <c r="M30" s="56">
        <f>SUM(N30:P30)</f>
        <v>487</v>
      </c>
      <c r="N30" s="45">
        <v>470</v>
      </c>
      <c r="O30" s="45">
        <v>9</v>
      </c>
      <c r="P30" s="45">
        <v>8</v>
      </c>
      <c r="Q30" s="59">
        <f t="shared" si="1"/>
        <v>0.96509240246406569</v>
      </c>
      <c r="R30" s="59">
        <f t="shared" si="1"/>
        <v>1.8480492813141684E-2</v>
      </c>
      <c r="S30" s="59">
        <f t="shared" si="1"/>
        <v>1.6427104722792608E-2</v>
      </c>
      <c r="T30" s="28"/>
      <c r="U30" s="43"/>
      <c r="V30" s="1"/>
    </row>
    <row r="31" spans="1:22" ht="16.5" hidden="1" customHeight="1" outlineLevel="1" x14ac:dyDescent="0.25">
      <c r="A31" s="27"/>
      <c r="B31" s="58">
        <f>T17</f>
        <v>0</v>
      </c>
      <c r="C31" s="56">
        <f>U17</f>
        <v>0</v>
      </c>
      <c r="D31" s="56">
        <f>F31+M31</f>
        <v>765</v>
      </c>
      <c r="E31" s="59">
        <f>F31/D31</f>
        <v>0.68496732026143792</v>
      </c>
      <c r="F31" s="56">
        <f>SUM(G31:I31)</f>
        <v>524</v>
      </c>
      <c r="G31" s="45">
        <v>504</v>
      </c>
      <c r="H31" s="45">
        <v>1</v>
      </c>
      <c r="I31" s="45">
        <v>19</v>
      </c>
      <c r="J31" s="59">
        <f t="shared" si="0"/>
        <v>0.96183206106870234</v>
      </c>
      <c r="K31" s="59">
        <f t="shared" si="0"/>
        <v>1.9083969465648854E-3</v>
      </c>
      <c r="L31" s="59">
        <f t="shared" si="0"/>
        <v>3.6259541984732822E-2</v>
      </c>
      <c r="M31" s="56">
        <f>SUM(N31:P31)</f>
        <v>241</v>
      </c>
      <c r="N31" s="45">
        <v>229</v>
      </c>
      <c r="O31" s="45">
        <v>3</v>
      </c>
      <c r="P31" s="45">
        <v>9</v>
      </c>
      <c r="Q31" s="59">
        <f t="shared" si="1"/>
        <v>0.950207468879668</v>
      </c>
      <c r="R31" s="59">
        <f t="shared" si="1"/>
        <v>1.2448132780082987E-2</v>
      </c>
      <c r="S31" s="59">
        <f t="shared" si="1"/>
        <v>3.7344398340248962E-2</v>
      </c>
      <c r="T31" s="28"/>
      <c r="U31" s="43"/>
      <c r="V31" s="1"/>
    </row>
    <row r="32" spans="1:22" ht="16.5" hidden="1" customHeight="1" outlineLevel="1" x14ac:dyDescent="0.25">
      <c r="A32" s="27"/>
      <c r="B32" s="51" t="s">
        <v>64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52"/>
      <c r="V32" s="1"/>
    </row>
    <row r="33" spans="1:22" ht="16.5" hidden="1" customHeight="1" outlineLevel="1" x14ac:dyDescent="0.25">
      <c r="A33" s="27"/>
      <c r="B33" s="40"/>
      <c r="C33" s="32" t="s">
        <v>35</v>
      </c>
      <c r="D33" s="32"/>
      <c r="E33" s="32"/>
      <c r="F33" s="32"/>
      <c r="G33" s="32"/>
      <c r="H33" s="32"/>
      <c r="I33" s="32"/>
      <c r="J33" s="32"/>
      <c r="K33" s="32"/>
      <c r="L33" s="28" t="s">
        <v>36</v>
      </c>
      <c r="M33" s="32" t="s">
        <v>37</v>
      </c>
      <c r="N33" s="32"/>
      <c r="O33" s="32"/>
      <c r="P33" s="32"/>
      <c r="Q33" s="32"/>
      <c r="R33" s="32"/>
      <c r="S33" s="32"/>
      <c r="T33" s="32"/>
      <c r="U33" s="41"/>
      <c r="V33" s="1"/>
    </row>
    <row r="34" spans="1:22" ht="16.5" hidden="1" customHeight="1" outlineLevel="1" x14ac:dyDescent="0.25">
      <c r="A34" s="27"/>
      <c r="B34" s="61" t="s">
        <v>43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39</v>
      </c>
      <c r="H34" s="28" t="s">
        <v>42</v>
      </c>
      <c r="I34" s="28" t="s">
        <v>43</v>
      </c>
      <c r="J34" s="28" t="s">
        <v>44</v>
      </c>
      <c r="K34" s="28" t="s">
        <v>45</v>
      </c>
      <c r="L34" s="28" t="s">
        <v>46</v>
      </c>
      <c r="M34" s="28" t="s">
        <v>38</v>
      </c>
      <c r="N34" s="28" t="s">
        <v>39</v>
      </c>
      <c r="O34" s="28" t="s">
        <v>40</v>
      </c>
      <c r="P34" s="28" t="s">
        <v>41</v>
      </c>
      <c r="Q34" s="28" t="s">
        <v>39</v>
      </c>
      <c r="R34" s="28" t="s">
        <v>42</v>
      </c>
      <c r="S34" s="28" t="s">
        <v>43</v>
      </c>
      <c r="T34" s="28" t="s">
        <v>44</v>
      </c>
      <c r="U34" s="43" t="s">
        <v>45</v>
      </c>
      <c r="V34" s="1"/>
    </row>
    <row r="35" spans="1:22" ht="16.5" hidden="1" customHeight="1" outlineLevel="1" x14ac:dyDescent="0.25">
      <c r="A35" s="27"/>
      <c r="B35" s="42">
        <f>C19</f>
        <v>32</v>
      </c>
      <c r="C35" s="45">
        <v>1366</v>
      </c>
      <c r="D35" s="45">
        <v>856</v>
      </c>
      <c r="E35" s="55">
        <v>0.90295358649789026</v>
      </c>
      <c r="F35" s="47">
        <f>C35/E35</f>
        <v>1512.8130841121497</v>
      </c>
      <c r="G35" s="47">
        <f>D35/C35*F35</f>
        <v>948.00000000000011</v>
      </c>
      <c r="H35" s="47">
        <f>F35-G35</f>
        <v>564.81308411214957</v>
      </c>
      <c r="I35" s="56">
        <f>$C19</f>
        <v>32</v>
      </c>
      <c r="J35" s="56" t="str">
        <f>J24</f>
        <v>R</v>
      </c>
      <c r="K35" s="56">
        <f>K24</f>
        <v>17</v>
      </c>
      <c r="L35" s="48">
        <f>C35/C12</f>
        <v>9.9345454545454542E-2</v>
      </c>
      <c r="M35" s="45">
        <v>1384</v>
      </c>
      <c r="N35" s="45">
        <v>1016</v>
      </c>
      <c r="O35" s="55">
        <v>0.93382352941176472</v>
      </c>
      <c r="P35" s="47">
        <f>M35/O35</f>
        <v>1482.0787401574803</v>
      </c>
      <c r="Q35" s="47">
        <f>N35/M35*P35</f>
        <v>1088</v>
      </c>
      <c r="R35" s="47">
        <f>P35-Q35</f>
        <v>394.0787401574803</v>
      </c>
      <c r="S35" s="56">
        <f>$C19</f>
        <v>32</v>
      </c>
      <c r="T35" s="56" t="str">
        <f>T24</f>
        <v>T</v>
      </c>
      <c r="U35" s="62">
        <f>U24</f>
        <v>8</v>
      </c>
      <c r="V35" s="1"/>
    </row>
    <row r="36" spans="1:22" ht="16.5" hidden="1" customHeight="1" outlineLevel="1" x14ac:dyDescent="0.25">
      <c r="A36" s="27"/>
      <c r="B36" s="44" t="s">
        <v>47</v>
      </c>
      <c r="C36" s="54">
        <f>C$35/C16</f>
        <v>0.80542452830188682</v>
      </c>
      <c r="D36" s="28"/>
      <c r="E36" s="28"/>
      <c r="F36" s="28"/>
      <c r="G36" s="28"/>
      <c r="H36" s="28"/>
      <c r="I36" s="28"/>
      <c r="J36" s="28"/>
      <c r="K36" s="28"/>
      <c r="L36" s="28"/>
      <c r="M36" s="54">
        <f>M$35/M16</f>
        <v>0.84596577017114916</v>
      </c>
      <c r="N36" s="28"/>
      <c r="O36" s="28"/>
      <c r="P36" s="28"/>
      <c r="Q36" s="28"/>
      <c r="R36" s="28"/>
      <c r="S36" s="28"/>
      <c r="T36" s="28"/>
      <c r="U36" s="43"/>
      <c r="V36" s="1"/>
    </row>
    <row r="37" spans="1:22" ht="16.5" hidden="1" customHeight="1" outlineLevel="1" x14ac:dyDescent="0.25">
      <c r="A37" s="27"/>
      <c r="B37" s="44" t="s">
        <v>50</v>
      </c>
      <c r="C37" s="54" t="e">
        <f>C$35/C17</f>
        <v>#DIV/0!</v>
      </c>
      <c r="D37" s="28"/>
      <c r="E37" s="28"/>
      <c r="F37" s="28"/>
      <c r="G37" s="28"/>
      <c r="H37" s="28"/>
      <c r="I37" s="28"/>
      <c r="J37" s="28"/>
      <c r="K37" s="28"/>
      <c r="L37" s="28"/>
      <c r="M37" s="54" t="e">
        <f>M$35/M17</f>
        <v>#DIV/0!</v>
      </c>
      <c r="N37" s="28"/>
      <c r="O37" s="28"/>
      <c r="P37" s="28"/>
      <c r="Q37" s="28"/>
      <c r="R37" s="28"/>
      <c r="S37" s="28"/>
      <c r="T37" s="28"/>
      <c r="U37" s="43"/>
      <c r="V37" s="1"/>
    </row>
    <row r="38" spans="1:22" ht="16.5" hidden="1" customHeight="1" outlineLevel="1" x14ac:dyDescent="0.25">
      <c r="A38" s="27"/>
      <c r="B38" s="63" t="s">
        <v>65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52"/>
      <c r="V38" s="1"/>
    </row>
    <row r="39" spans="1:22" ht="16.5" hidden="1" customHeight="1" outlineLevel="1" x14ac:dyDescent="0.25">
      <c r="A39" s="27"/>
      <c r="B39" s="40"/>
      <c r="C39" s="32" t="s">
        <v>35</v>
      </c>
      <c r="D39" s="32"/>
      <c r="E39" s="32"/>
      <c r="F39" s="32"/>
      <c r="G39" s="32"/>
      <c r="H39" s="32"/>
      <c r="I39" s="32"/>
      <c r="J39" s="32"/>
      <c r="K39" s="32"/>
      <c r="L39" s="28" t="s">
        <v>36</v>
      </c>
      <c r="M39" s="32" t="s">
        <v>37</v>
      </c>
      <c r="N39" s="32"/>
      <c r="O39" s="32"/>
      <c r="P39" s="32"/>
      <c r="Q39" s="32"/>
      <c r="R39" s="32"/>
      <c r="S39" s="32"/>
      <c r="T39" s="32"/>
      <c r="U39" s="41"/>
      <c r="V39" s="1"/>
    </row>
    <row r="40" spans="1:22" ht="16.5" hidden="1" customHeight="1" outlineLevel="1" x14ac:dyDescent="0.25">
      <c r="A40" s="27"/>
      <c r="B40" s="40"/>
      <c r="C40" s="28" t="s">
        <v>38</v>
      </c>
      <c r="D40" s="28" t="s">
        <v>39</v>
      </c>
      <c r="E40" s="28" t="s">
        <v>40</v>
      </c>
      <c r="F40" s="28" t="s">
        <v>41</v>
      </c>
      <c r="G40" s="28" t="s">
        <v>39</v>
      </c>
      <c r="H40" s="28" t="s">
        <v>42</v>
      </c>
      <c r="I40" s="64"/>
      <c r="J40" s="64"/>
      <c r="K40" s="64"/>
      <c r="L40" s="28" t="s">
        <v>46</v>
      </c>
      <c r="M40" s="28" t="s">
        <v>38</v>
      </c>
      <c r="N40" s="28" t="s">
        <v>39</v>
      </c>
      <c r="O40" s="28" t="s">
        <v>40</v>
      </c>
      <c r="P40" s="28" t="s">
        <v>41</v>
      </c>
      <c r="Q40" s="28" t="s">
        <v>39</v>
      </c>
      <c r="R40" s="28" t="s">
        <v>42</v>
      </c>
      <c r="S40" s="64"/>
      <c r="T40" s="64"/>
      <c r="U40" s="65"/>
      <c r="V40" s="1"/>
    </row>
    <row r="41" spans="1:22" ht="16.5" hidden="1" customHeight="1" outlineLevel="1" x14ac:dyDescent="0.25">
      <c r="A41" s="27"/>
      <c r="B41" s="44" t="s">
        <v>47</v>
      </c>
      <c r="C41" s="47">
        <f>C$24/C36</f>
        <v>937.3938506588579</v>
      </c>
      <c r="D41" s="47">
        <f>D$24/C36</f>
        <v>645.62225475841876</v>
      </c>
      <c r="E41" s="66">
        <f>E$24</f>
        <v>0.96296296296296291</v>
      </c>
      <c r="F41" s="47">
        <f>C41/E41</f>
        <v>973.44746029958321</v>
      </c>
      <c r="G41" s="47">
        <f>D41/C41*F41</f>
        <v>670.45387994143482</v>
      </c>
      <c r="H41" s="47">
        <f>F41-G41</f>
        <v>302.99358035814839</v>
      </c>
      <c r="L41" s="48">
        <f>C41/$C$8</f>
        <v>9.867303691145872E-2</v>
      </c>
      <c r="M41" s="47">
        <f>M$24/M36</f>
        <v>750.62138728323703</v>
      </c>
      <c r="N41" s="47">
        <f>N$24/M36</f>
        <v>575.67341040462429</v>
      </c>
      <c r="O41" s="66">
        <f>O$24</f>
        <v>0.88868613138686137</v>
      </c>
      <c r="P41" s="47">
        <f>M41/O41</f>
        <v>844.6417253207677</v>
      </c>
      <c r="Q41" s="47">
        <f>N41/M41*P41</f>
        <v>647.7803468208092</v>
      </c>
      <c r="R41" s="47">
        <f>P41-Q41</f>
        <v>196.86137849995851</v>
      </c>
      <c r="U41" s="53"/>
      <c r="V41" s="1"/>
    </row>
    <row r="42" spans="1:22" ht="16.5" hidden="1" customHeight="1" outlineLevel="1" x14ac:dyDescent="0.25">
      <c r="A42" s="27"/>
      <c r="B42" s="44" t="s">
        <v>50</v>
      </c>
      <c r="C42" s="47" t="e">
        <f>C$24/C37</f>
        <v>#DIV/0!</v>
      </c>
      <c r="D42" s="47" t="e">
        <f>D$24/C37</f>
        <v>#DIV/0!</v>
      </c>
      <c r="E42" s="66">
        <f>E$24</f>
        <v>0.96296296296296291</v>
      </c>
      <c r="F42" s="47" t="e">
        <f>C42/E42</f>
        <v>#DIV/0!</v>
      </c>
      <c r="G42" s="47" t="e">
        <f>D42/C42*F42</f>
        <v>#DIV/0!</v>
      </c>
      <c r="H42" s="47" t="e">
        <f>F42-G42</f>
        <v>#DIV/0!</v>
      </c>
      <c r="L42" s="48" t="e">
        <f>C42/$C$8</f>
        <v>#DIV/0!</v>
      </c>
      <c r="M42" s="47" t="e">
        <f>M$24/M37</f>
        <v>#DIV/0!</v>
      </c>
      <c r="N42" s="47" t="e">
        <f>N$24/M37</f>
        <v>#DIV/0!</v>
      </c>
      <c r="O42" s="66">
        <f>O$24</f>
        <v>0.88868613138686137</v>
      </c>
      <c r="P42" s="47" t="e">
        <f>M42/O42</f>
        <v>#DIV/0!</v>
      </c>
      <c r="Q42" s="47" t="e">
        <f>N42/M42*P42</f>
        <v>#DIV/0!</v>
      </c>
      <c r="R42" s="47" t="e">
        <f>P42-Q42</f>
        <v>#DIV/0!</v>
      </c>
      <c r="U42" s="53"/>
      <c r="V42" s="1"/>
    </row>
    <row r="43" spans="1:22" ht="16.5" hidden="1" customHeight="1" outlineLevel="1" x14ac:dyDescent="0.25">
      <c r="A43" s="27"/>
      <c r="B43" s="63" t="s">
        <v>66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52"/>
      <c r="V43" s="1"/>
    </row>
    <row r="44" spans="1:22" ht="16.5" hidden="1" customHeight="1" outlineLevel="1" x14ac:dyDescent="0.25">
      <c r="A44" s="27"/>
      <c r="B44" s="40"/>
      <c r="D44" s="28"/>
      <c r="E44" s="28"/>
      <c r="F44" s="28"/>
      <c r="G44" s="32" t="s">
        <v>39</v>
      </c>
      <c r="H44" s="32"/>
      <c r="I44" s="32"/>
      <c r="J44" s="32"/>
      <c r="K44" s="32" t="s">
        <v>42</v>
      </c>
      <c r="L44" s="32"/>
      <c r="M44" s="32"/>
      <c r="N44" s="32"/>
      <c r="U44" s="53"/>
      <c r="V44" s="1"/>
    </row>
    <row r="45" spans="1:22" ht="16.5" hidden="1" customHeight="1" outlineLevel="1" x14ac:dyDescent="0.25">
      <c r="A45" s="27"/>
      <c r="B45" s="40"/>
      <c r="D45" s="28" t="s">
        <v>44</v>
      </c>
      <c r="E45" s="28" t="s">
        <v>45</v>
      </c>
      <c r="F45" s="28" t="s">
        <v>41</v>
      </c>
      <c r="G45" s="28" t="s">
        <v>21</v>
      </c>
      <c r="H45" s="28" t="s">
        <v>22</v>
      </c>
      <c r="I45" s="28" t="s">
        <v>23</v>
      </c>
      <c r="J45" s="28" t="s">
        <v>24</v>
      </c>
      <c r="K45" s="28" t="s">
        <v>21</v>
      </c>
      <c r="L45" s="28" t="s">
        <v>22</v>
      </c>
      <c r="M45" s="28" t="s">
        <v>23</v>
      </c>
      <c r="N45" s="28" t="s">
        <v>24</v>
      </c>
      <c r="U45" s="53"/>
      <c r="V45" s="1"/>
    </row>
    <row r="46" spans="1:22" ht="15.75" hidden="1" outlineLevel="1" thickBot="1" x14ac:dyDescent="0.3">
      <c r="A46" s="27"/>
      <c r="B46" s="40" t="s">
        <v>35</v>
      </c>
      <c r="C46" s="28" t="s">
        <v>47</v>
      </c>
      <c r="D46" s="56" t="str">
        <f t="shared" ref="D46:E49" si="2">B28</f>
        <v>R</v>
      </c>
      <c r="E46" s="56">
        <f t="shared" si="2"/>
        <v>17</v>
      </c>
      <c r="F46" s="47">
        <f>F41</f>
        <v>973.44746029958321</v>
      </c>
      <c r="G46" s="47">
        <f>G41</f>
        <v>670.45387994143482</v>
      </c>
      <c r="H46" s="47">
        <f t="shared" ref="H46:J49" si="3">$G46*J28</f>
        <v>652.40319855839618</v>
      </c>
      <c r="I46" s="47">
        <f t="shared" si="3"/>
        <v>16.761346998535871</v>
      </c>
      <c r="J46" s="47">
        <f t="shared" si="3"/>
        <v>1.2893343845027594</v>
      </c>
      <c r="K46" s="47">
        <f>H41</f>
        <v>302.99358035814839</v>
      </c>
      <c r="L46" s="47">
        <f t="shared" ref="L46:N49" si="4">$K46*Q28</f>
        <v>284.94289897510976</v>
      </c>
      <c r="M46" s="47">
        <f t="shared" si="4"/>
        <v>11.604009460524832</v>
      </c>
      <c r="N46" s="47">
        <f t="shared" si="4"/>
        <v>6.4466719225137954</v>
      </c>
      <c r="P46" s="67"/>
      <c r="U46" s="53"/>
      <c r="V46" s="1"/>
    </row>
    <row r="47" spans="1:22" ht="15.75" hidden="1" outlineLevel="1" thickBot="1" x14ac:dyDescent="0.3">
      <c r="A47" s="27"/>
      <c r="B47" s="40"/>
      <c r="C47" s="28" t="s">
        <v>50</v>
      </c>
      <c r="D47" s="56">
        <f t="shared" si="2"/>
        <v>0</v>
      </c>
      <c r="E47" s="56">
        <f t="shared" si="2"/>
        <v>0</v>
      </c>
      <c r="F47" s="47" t="e">
        <f>F42</f>
        <v>#DIV/0!</v>
      </c>
      <c r="G47" s="47" t="e">
        <f>G42</f>
        <v>#DIV/0!</v>
      </c>
      <c r="H47" s="47" t="e">
        <f t="shared" si="3"/>
        <v>#DIV/0!</v>
      </c>
      <c r="I47" s="47" t="e">
        <f t="shared" si="3"/>
        <v>#DIV/0!</v>
      </c>
      <c r="J47" s="47" t="e">
        <f t="shared" si="3"/>
        <v>#DIV/0!</v>
      </c>
      <c r="K47" s="47" t="e">
        <f>H42</f>
        <v>#DIV/0!</v>
      </c>
      <c r="L47" s="47" t="e">
        <f t="shared" si="4"/>
        <v>#DIV/0!</v>
      </c>
      <c r="M47" s="47" t="e">
        <f t="shared" si="4"/>
        <v>#DIV/0!</v>
      </c>
      <c r="N47" s="47" t="e">
        <f t="shared" si="4"/>
        <v>#DIV/0!</v>
      </c>
      <c r="P47" s="67"/>
      <c r="U47" s="53"/>
      <c r="V47" s="1"/>
    </row>
    <row r="48" spans="1:22" ht="15.75" hidden="1" outlineLevel="1" thickBot="1" x14ac:dyDescent="0.3">
      <c r="A48" s="27"/>
      <c r="B48" s="68" t="s">
        <v>67</v>
      </c>
      <c r="C48" s="69" t="s">
        <v>47</v>
      </c>
      <c r="D48" s="70" t="str">
        <f t="shared" si="2"/>
        <v>T</v>
      </c>
      <c r="E48" s="70">
        <f t="shared" si="2"/>
        <v>8</v>
      </c>
      <c r="F48" s="71">
        <f>P41</f>
        <v>844.6417253207677</v>
      </c>
      <c r="G48" s="71">
        <f>Q41</f>
        <v>647.7803468208092</v>
      </c>
      <c r="H48" s="71">
        <f t="shared" si="3"/>
        <v>608.38829870332756</v>
      </c>
      <c r="I48" s="71">
        <f t="shared" si="3"/>
        <v>8.753788470551477</v>
      </c>
      <c r="J48" s="71">
        <f t="shared" si="3"/>
        <v>30.638259646930166</v>
      </c>
      <c r="K48" s="71">
        <f>R41</f>
        <v>196.86137849995851</v>
      </c>
      <c r="L48" s="71">
        <f t="shared" si="4"/>
        <v>189.98942072891273</v>
      </c>
      <c r="M48" s="71">
        <f t="shared" si="4"/>
        <v>3.6380952905536481</v>
      </c>
      <c r="N48" s="71">
        <f t="shared" si="4"/>
        <v>3.2338624804921317</v>
      </c>
      <c r="O48" s="72"/>
      <c r="P48" s="73"/>
      <c r="Q48" s="72"/>
      <c r="R48" s="72"/>
      <c r="S48" s="72"/>
      <c r="T48" s="72"/>
      <c r="U48" s="74"/>
      <c r="V48" s="1"/>
    </row>
    <row r="49" spans="2:25" ht="15.75" hidden="1" outlineLevel="1" thickBot="1" x14ac:dyDescent="0.3">
      <c r="C49" s="28" t="s">
        <v>50</v>
      </c>
      <c r="D49" s="56">
        <f t="shared" si="2"/>
        <v>0</v>
      </c>
      <c r="E49" s="56">
        <f t="shared" si="2"/>
        <v>0</v>
      </c>
      <c r="F49" s="47" t="e">
        <f>P42</f>
        <v>#DIV/0!</v>
      </c>
      <c r="G49" s="47" t="e">
        <f>Q42</f>
        <v>#DIV/0!</v>
      </c>
      <c r="H49" s="47" t="e">
        <f t="shared" si="3"/>
        <v>#DIV/0!</v>
      </c>
      <c r="I49" s="47" t="e">
        <f t="shared" si="3"/>
        <v>#DIV/0!</v>
      </c>
      <c r="J49" s="47" t="e">
        <f t="shared" si="3"/>
        <v>#DIV/0!</v>
      </c>
      <c r="K49" s="47" t="e">
        <f>R42</f>
        <v>#DIV/0!</v>
      </c>
      <c r="L49" s="47" t="e">
        <f t="shared" si="4"/>
        <v>#DIV/0!</v>
      </c>
      <c r="M49" s="47" t="e">
        <f t="shared" si="4"/>
        <v>#DIV/0!</v>
      </c>
      <c r="N49" s="47" t="e">
        <f t="shared" si="4"/>
        <v>#DIV/0!</v>
      </c>
      <c r="P49" s="67"/>
      <c r="V49" s="1"/>
    </row>
    <row r="50" spans="2:25" ht="15.75" collapsed="1" thickBot="1" x14ac:dyDescent="0.3">
      <c r="B50" s="1" t="s">
        <v>68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75"/>
      <c r="Q50" s="76" t="s">
        <v>69</v>
      </c>
      <c r="R50" s="76"/>
      <c r="S50" s="76"/>
      <c r="T50" s="77"/>
      <c r="U50" s="1"/>
      <c r="V50" s="1"/>
    </row>
    <row r="51" spans="2:25" x14ac:dyDescent="0.25">
      <c r="B51" t="s">
        <v>70</v>
      </c>
      <c r="H51" t="s">
        <v>71</v>
      </c>
      <c r="I51" s="78" t="s">
        <v>72</v>
      </c>
      <c r="J51" s="79"/>
      <c r="K51" s="78" t="s">
        <v>73</v>
      </c>
      <c r="L51" s="79"/>
      <c r="M51" s="80" t="s">
        <v>74</v>
      </c>
      <c r="N51" s="81"/>
      <c r="O51" s="82" t="s">
        <v>75</v>
      </c>
      <c r="P51" s="83"/>
      <c r="Q51" s="13" t="s">
        <v>76</v>
      </c>
      <c r="R51" s="13" t="s">
        <v>22</v>
      </c>
      <c r="S51" s="13" t="s">
        <v>23</v>
      </c>
      <c r="T51" s="84" t="s">
        <v>24</v>
      </c>
      <c r="U51" s="1"/>
      <c r="V51" s="1"/>
    </row>
    <row r="52" spans="2:25" x14ac:dyDescent="0.25">
      <c r="B52" s="56">
        <f>U4</f>
        <v>2048</v>
      </c>
      <c r="C52" s="1"/>
      <c r="D52" s="1"/>
      <c r="E52" s="1"/>
      <c r="F52" s="1"/>
      <c r="G52" s="4" t="s">
        <v>77</v>
      </c>
      <c r="H52" s="4" t="s">
        <v>78</v>
      </c>
      <c r="I52" s="83"/>
      <c r="J52" s="85">
        <v>0.65</v>
      </c>
      <c r="K52" s="83"/>
      <c r="L52" s="85">
        <v>0.3</v>
      </c>
      <c r="M52" s="83"/>
      <c r="N52" s="85">
        <v>0.05</v>
      </c>
      <c r="O52" s="86" t="str">
        <f>IF(SUM(J52:N52)=1,"Korras","100%?")</f>
        <v>Korras</v>
      </c>
      <c r="P52" s="83">
        <v>1</v>
      </c>
      <c r="Q52" s="87"/>
      <c r="R52" s="5">
        <v>0</v>
      </c>
      <c r="S52" s="5">
        <v>0</v>
      </c>
      <c r="T52" s="88">
        <v>0</v>
      </c>
      <c r="U52" s="1"/>
      <c r="V52" s="1"/>
    </row>
    <row r="53" spans="2:25" x14ac:dyDescent="0.25">
      <c r="B53" s="89"/>
      <c r="C53" s="1"/>
      <c r="D53" s="1"/>
      <c r="E53" s="1"/>
      <c r="F53" s="1"/>
      <c r="G53" s="4" t="s">
        <v>79</v>
      </c>
      <c r="H53" s="4" t="s">
        <v>80</v>
      </c>
      <c r="I53" s="83"/>
      <c r="J53" s="85">
        <v>0.6</v>
      </c>
      <c r="K53" s="83"/>
      <c r="L53" s="85">
        <v>0.4</v>
      </c>
      <c r="M53" s="83"/>
      <c r="N53" s="85">
        <v>0</v>
      </c>
      <c r="O53" s="86" t="str">
        <f>IF(SUM(J53:N53)=1,"Korras","100%?")</f>
        <v>Korras</v>
      </c>
      <c r="P53" s="83">
        <v>2</v>
      </c>
      <c r="Q53" s="87"/>
      <c r="R53" s="5">
        <v>0</v>
      </c>
      <c r="S53" s="5">
        <v>0</v>
      </c>
      <c r="T53" s="88">
        <v>0</v>
      </c>
      <c r="U53" s="89"/>
      <c r="V53" s="1"/>
    </row>
    <row r="54" spans="2:25" ht="15.75" thickBot="1" x14ac:dyDescent="0.3">
      <c r="B54" s="89"/>
      <c r="C54" s="1"/>
      <c r="D54" s="1"/>
      <c r="E54" s="1"/>
      <c r="F54" s="1"/>
      <c r="G54" s="4" t="s">
        <v>81</v>
      </c>
      <c r="H54" s="4" t="s">
        <v>82</v>
      </c>
      <c r="I54" s="90"/>
      <c r="J54" s="91">
        <v>0.1</v>
      </c>
      <c r="K54" s="90"/>
      <c r="L54" s="91">
        <v>0.9</v>
      </c>
      <c r="M54" s="90"/>
      <c r="N54" s="91">
        <v>0</v>
      </c>
      <c r="O54" s="86" t="str">
        <f>IF(SUM(J54:N54)=1,"Korras","100%?")</f>
        <v>Korras</v>
      </c>
      <c r="P54" s="83">
        <v>3</v>
      </c>
      <c r="Q54" s="87"/>
      <c r="R54" s="5">
        <v>0</v>
      </c>
      <c r="S54" s="5">
        <v>0</v>
      </c>
      <c r="T54" s="88">
        <v>0</v>
      </c>
      <c r="U54" s="92"/>
      <c r="V54" s="1"/>
    </row>
    <row r="55" spans="2:25" ht="15.75" thickBot="1" x14ac:dyDescent="0.3">
      <c r="B55" s="89"/>
      <c r="C55" s="1"/>
      <c r="D55" s="1"/>
      <c r="E55" s="1"/>
      <c r="F55" t="s">
        <v>83</v>
      </c>
      <c r="G55" s="93" t="str">
        <f>E4</f>
        <v>PM</v>
      </c>
      <c r="H55" s="94"/>
      <c r="I55" s="94"/>
      <c r="J55" s="95">
        <f>IF($G$55=$G$52,J52,IF($G$55=$G$53,J53,J54))</f>
        <v>0.65</v>
      </c>
      <c r="K55" s="94"/>
      <c r="L55" s="95">
        <f>IF($G$55=$G$52,L52,IF($G$55=$G$53,L53,L54))</f>
        <v>0.3</v>
      </c>
      <c r="M55" s="94"/>
      <c r="N55" s="96">
        <f>IF($G$55=$G$52,N52,IF($G$55=$G$53,N53,N54))</f>
        <v>0.05</v>
      </c>
      <c r="O55" s="97" t="str">
        <f>IF(SUM(J55:N55)=1,"Korras","100%?")</f>
        <v>Korras</v>
      </c>
      <c r="P55" s="83">
        <v>4</v>
      </c>
      <c r="Q55" s="87"/>
      <c r="R55" s="5">
        <v>0</v>
      </c>
      <c r="S55" s="5">
        <v>0</v>
      </c>
      <c r="T55" s="88">
        <v>0</v>
      </c>
      <c r="U55" s="92"/>
      <c r="V55" s="1"/>
    </row>
    <row r="56" spans="2:25" x14ac:dyDescent="0.25">
      <c r="B56" s="89"/>
      <c r="C56" s="1"/>
      <c r="D56" s="1"/>
      <c r="E56" s="1"/>
      <c r="F56" s="1"/>
      <c r="G56" s="1"/>
      <c r="H56" s="4" t="s">
        <v>84</v>
      </c>
      <c r="I56" s="4"/>
      <c r="J56" s="4"/>
      <c r="K56" s="1"/>
      <c r="L56" s="98">
        <f>2030-B8</f>
        <v>8</v>
      </c>
      <c r="M56" s="1"/>
      <c r="N56" s="1"/>
      <c r="O56" s="1"/>
      <c r="P56" s="83">
        <v>5</v>
      </c>
      <c r="Q56" s="87"/>
      <c r="R56" s="5">
        <v>0</v>
      </c>
      <c r="S56" s="5">
        <v>0</v>
      </c>
      <c r="T56" s="88">
        <v>0</v>
      </c>
      <c r="U56" s="92"/>
      <c r="V56" s="1"/>
    </row>
    <row r="57" spans="2:25" x14ac:dyDescent="0.25">
      <c r="B57" s="89"/>
      <c r="C57" s="1"/>
      <c r="D57" s="1"/>
      <c r="E57" s="1"/>
      <c r="F57" s="1"/>
      <c r="G57" s="1"/>
      <c r="H57" s="4" t="s">
        <v>85</v>
      </c>
      <c r="I57" s="4"/>
      <c r="J57" s="4"/>
      <c r="K57" s="1"/>
      <c r="L57" s="98">
        <v>10</v>
      </c>
      <c r="M57" s="1"/>
      <c r="N57" s="1"/>
      <c r="O57" s="1"/>
      <c r="P57" s="83">
        <v>6</v>
      </c>
      <c r="Q57" s="87"/>
      <c r="R57" s="5">
        <v>0</v>
      </c>
      <c r="S57" s="5">
        <v>0</v>
      </c>
      <c r="T57" s="88">
        <v>0</v>
      </c>
      <c r="U57" s="99"/>
      <c r="V57" s="1"/>
    </row>
    <row r="58" spans="2:25" ht="15.75" thickBot="1" x14ac:dyDescent="0.3">
      <c r="B58" s="89"/>
      <c r="C58" s="1"/>
      <c r="D58" s="1"/>
      <c r="E58" s="1"/>
      <c r="F58" s="1"/>
      <c r="G58" s="1"/>
      <c r="H58" s="4" t="s">
        <v>86</v>
      </c>
      <c r="I58" s="4"/>
      <c r="J58" s="4"/>
      <c r="K58" s="1"/>
      <c r="L58" s="18">
        <f>U4-2040</f>
        <v>8</v>
      </c>
      <c r="M58" s="1"/>
      <c r="N58" s="1"/>
      <c r="O58" s="1"/>
      <c r="P58" s="90">
        <v>7</v>
      </c>
      <c r="Q58" s="100"/>
      <c r="R58" s="101">
        <v>0</v>
      </c>
      <c r="S58" s="101">
        <v>0</v>
      </c>
      <c r="T58" s="102">
        <v>0</v>
      </c>
      <c r="U58" s="1"/>
      <c r="V58" s="1"/>
    </row>
    <row r="59" spans="2:25" ht="15.75" thickBot="1" x14ac:dyDescent="0.3">
      <c r="B59" s="1"/>
      <c r="C59" s="1"/>
      <c r="D59" s="1"/>
      <c r="E59" s="1"/>
      <c r="F59" s="89"/>
      <c r="G59" s="1"/>
      <c r="H59" s="1"/>
      <c r="I59" s="1"/>
      <c r="J59" s="1"/>
      <c r="K59" s="1"/>
      <c r="L59" s="1"/>
      <c r="M59" s="1"/>
      <c r="N59" s="1"/>
      <c r="O59" s="89"/>
      <c r="P59" s="89"/>
      <c r="Q59" s="1"/>
      <c r="R59" s="1"/>
      <c r="S59" s="1"/>
      <c r="T59" s="1"/>
      <c r="U59" s="1"/>
      <c r="V59" s="1"/>
    </row>
    <row r="60" spans="2:25" x14ac:dyDescent="0.25">
      <c r="B60" s="103" t="s">
        <v>72</v>
      </c>
      <c r="C60" s="104"/>
      <c r="D60" s="105"/>
      <c r="E60" s="106" t="s">
        <v>3</v>
      </c>
      <c r="F60" s="107"/>
      <c r="G60" s="108" t="str">
        <f>J3</f>
        <v xml:space="preserve">Pärnu </v>
      </c>
      <c r="H60" s="109" t="s">
        <v>87</v>
      </c>
      <c r="I60" s="110"/>
      <c r="J60" s="111"/>
      <c r="K60" s="109" t="s">
        <v>88</v>
      </c>
      <c r="L60" s="110"/>
      <c r="M60" s="111"/>
      <c r="N60" s="109" t="s">
        <v>89</v>
      </c>
      <c r="O60" s="110"/>
      <c r="P60" s="111"/>
      <c r="Q60" s="112" t="s">
        <v>90</v>
      </c>
      <c r="R60" s="113"/>
      <c r="S60" s="114"/>
      <c r="T60" s="1"/>
      <c r="U60" s="1"/>
      <c r="V60" s="1"/>
    </row>
    <row r="61" spans="2:25" x14ac:dyDescent="0.25">
      <c r="B61" s="115" t="s">
        <v>22</v>
      </c>
      <c r="C61" s="28" t="s">
        <v>23</v>
      </c>
      <c r="D61" s="116" t="s">
        <v>24</v>
      </c>
      <c r="E61" s="117" t="s">
        <v>22</v>
      </c>
      <c r="F61" s="28" t="s">
        <v>23</v>
      </c>
      <c r="G61" s="116" t="s">
        <v>24</v>
      </c>
      <c r="H61" s="117" t="s">
        <v>22</v>
      </c>
      <c r="I61" s="28" t="s">
        <v>23</v>
      </c>
      <c r="J61" s="116" t="s">
        <v>24</v>
      </c>
      <c r="K61" s="117" t="s">
        <v>22</v>
      </c>
      <c r="L61" s="28" t="s">
        <v>23</v>
      </c>
      <c r="M61" s="116" t="s">
        <v>24</v>
      </c>
      <c r="N61" s="117" t="s">
        <v>22</v>
      </c>
      <c r="O61" s="28" t="s">
        <v>23</v>
      </c>
      <c r="P61" s="116" t="s">
        <v>24</v>
      </c>
      <c r="Q61" s="118" t="s">
        <v>22</v>
      </c>
      <c r="R61" s="13" t="s">
        <v>23</v>
      </c>
      <c r="S61" s="84" t="s">
        <v>24</v>
      </c>
      <c r="T61" s="1"/>
      <c r="U61" s="1"/>
      <c r="V61" s="89"/>
    </row>
    <row r="62" spans="2:25" x14ac:dyDescent="0.25">
      <c r="B62" s="119">
        <f>+D132</f>
        <v>1.0169233093194159</v>
      </c>
      <c r="C62" s="120">
        <f>+G132</f>
        <v>0.99445634740467281</v>
      </c>
      <c r="D62" s="121">
        <f>+J132</f>
        <v>1.0154218741417143</v>
      </c>
      <c r="E62" s="122">
        <f>VLOOKUP($I$3,$B$142:$L$156,3)</f>
        <v>1.010461735745154</v>
      </c>
      <c r="F62" s="120">
        <f>VLOOKUP($I$3,$B$142:$L$156,6)</f>
        <v>0.9994784583776497</v>
      </c>
      <c r="G62" s="121">
        <f>VLOOKUP($I$3,$B$142:$L$156,9)</f>
        <v>1.0105836222135349</v>
      </c>
      <c r="H62" s="122">
        <f>VLOOKUP($I$3,$B$164:$L$179,3)</f>
        <v>1.0486942261837768</v>
      </c>
      <c r="I62" s="120">
        <f>VLOOKUP($I$3,$B$164:$L$179,6)</f>
        <v>1.0398984193036531</v>
      </c>
      <c r="J62" s="121">
        <f>VLOOKUP($I$3,$B$164:$L$179,9)</f>
        <v>1.0211885965120433</v>
      </c>
      <c r="K62" s="122">
        <f>IF($G$55="PM",D187,D188)</f>
        <v>1.0029999999999999</v>
      </c>
      <c r="L62" s="120">
        <f>IF($G$55="PM",G187,G188)</f>
        <v>1.002</v>
      </c>
      <c r="M62" s="120">
        <f>IF($G$55="PM",J187,J188)</f>
        <v>1.0029999999999999</v>
      </c>
      <c r="N62" s="122">
        <f>(+B62*$J$55+E62*$L$55+H62*$N$55*H62)*K62</f>
        <v>1.0221840307350742</v>
      </c>
      <c r="O62" s="120">
        <f t="shared" ref="O62:P64" si="5">(+C62*$J$55+F62*$L$55+I62*$N$55)*L62</f>
        <v>1.0002315544600979</v>
      </c>
      <c r="P62" s="121">
        <f t="shared" si="5"/>
        <v>1.0173015108858221</v>
      </c>
      <c r="Q62" s="123">
        <f t="shared" ref="Q62:S64" si="6">+N62^$L56</f>
        <v>1.1918805552167557</v>
      </c>
      <c r="R62" s="124">
        <f t="shared" si="6"/>
        <v>1.001853937665349</v>
      </c>
      <c r="S62" s="125">
        <f t="shared" si="6"/>
        <v>1.1470900590021771</v>
      </c>
      <c r="T62" s="1"/>
      <c r="U62" s="1"/>
      <c r="V62" s="1"/>
      <c r="Y62" s="126"/>
    </row>
    <row r="63" spans="2:25" x14ac:dyDescent="0.25">
      <c r="B63" s="127">
        <f>+E132</f>
        <v>1.0045661217474871</v>
      </c>
      <c r="C63" s="128">
        <f>+H132</f>
        <v>0.99367480198477842</v>
      </c>
      <c r="D63" s="129">
        <f>+K132</f>
        <v>1.0055695180883248</v>
      </c>
      <c r="E63" s="130">
        <f>VLOOKUP($I$3,$B$142:$L$156,4)</f>
        <v>1.0032016272842847</v>
      </c>
      <c r="F63" s="128">
        <f>VLOOKUP($I$3,$B$142:$L$156,7)</f>
        <v>0.99931438692173857</v>
      </c>
      <c r="G63" s="129">
        <f>VLOOKUP($I$3,$B$142:$L$156,10)</f>
        <v>1.0060119201147562</v>
      </c>
      <c r="H63" s="130">
        <f>VLOOKUP($I$3,$B$164:$L$179,4)</f>
        <v>1</v>
      </c>
      <c r="I63" s="128">
        <f>VLOOKUP($I$3,$B$164:$L$179,7)</f>
        <v>1</v>
      </c>
      <c r="J63" s="129">
        <f>VLOOKUP($I$3,$B$164:$L$179,10)</f>
        <v>1.0016</v>
      </c>
      <c r="K63" s="130">
        <f>IF($G$55="PM",E187,E188)</f>
        <v>1.002</v>
      </c>
      <c r="L63" s="128">
        <f>IF($G$55="PM",H187,H188)</f>
        <v>1.0009999999999999</v>
      </c>
      <c r="M63" s="128">
        <f>IF($G$55="PM",K187,K188)</f>
        <v>1.002</v>
      </c>
      <c r="N63" s="130">
        <f>(+B63*$J$55+E63*$L$55+H63*$N$55*H63)*K63</f>
        <v>1.0059363242557942</v>
      </c>
      <c r="O63" s="128">
        <f t="shared" si="5"/>
        <v>0.99667862030399412</v>
      </c>
      <c r="P63" s="129">
        <f t="shared" si="5"/>
        <v>1.0075147703174216</v>
      </c>
      <c r="Q63" s="123">
        <f t="shared" si="6"/>
        <v>1.0609744062586681</v>
      </c>
      <c r="R63" s="124">
        <f t="shared" si="6"/>
        <v>0.96727825203206497</v>
      </c>
      <c r="S63" s="125">
        <f t="shared" si="6"/>
        <v>1.0777405334241481</v>
      </c>
      <c r="T63" s="1"/>
      <c r="U63" s="1"/>
      <c r="V63" s="1"/>
      <c r="Y63" s="126"/>
    </row>
    <row r="64" spans="2:25" x14ac:dyDescent="0.25">
      <c r="B64" s="131">
        <f>+F132</f>
        <v>1.0030790443632092</v>
      </c>
      <c r="C64" s="132">
        <f>+I132</f>
        <v>0.99502751701048675</v>
      </c>
      <c r="D64" s="133">
        <f>+L132</f>
        <v>1.0009057198482028</v>
      </c>
      <c r="E64" s="134">
        <f>VLOOKUP($I$3,$B$142:$L$156,5)</f>
        <v>1.0016176054703632</v>
      </c>
      <c r="F64" s="132">
        <f>VLOOKUP($I$3,$B$142:$L$156,8)</f>
        <v>0.99858233120056883</v>
      </c>
      <c r="G64" s="133">
        <f>VLOOKUP($I$3,$B$142:$L$156,11)</f>
        <v>1.004144140013467</v>
      </c>
      <c r="H64" s="134">
        <f>VLOOKUP($I$3,$B$164:$L$179,5)</f>
        <v>1</v>
      </c>
      <c r="I64" s="132">
        <f>VLOOKUP($I$3,$B$164:$L$179,8)</f>
        <v>1</v>
      </c>
      <c r="J64" s="133">
        <f>VLOOKUP($I$3,$B$164:$L$179,11)</f>
        <v>0.99819999999999998</v>
      </c>
      <c r="K64" s="134">
        <f>IF($G$55="PM",F187,F188)</f>
        <v>1.002</v>
      </c>
      <c r="L64" s="132">
        <f>IF($G$55="PM",I187,I188)</f>
        <v>1.0009999999999999</v>
      </c>
      <c r="M64" s="132">
        <f>IF($G$55="PM",L187,L188)</f>
        <v>1.002</v>
      </c>
      <c r="N64" s="134">
        <f>(+B64*$J$55+E64*$L$55+H64*$N$55*H64)*K64</f>
        <v>1.0044916337981493</v>
      </c>
      <c r="O64" s="132">
        <f t="shared" si="5"/>
        <v>0.99733892800240409</v>
      </c>
      <c r="P64" s="133">
        <f t="shared" si="5"/>
        <v>1.0037454438251825</v>
      </c>
      <c r="Q64" s="123">
        <f t="shared" si="6"/>
        <v>1.0365030672473194</v>
      </c>
      <c r="R64" s="124">
        <f t="shared" si="6"/>
        <v>0.97890864878267558</v>
      </c>
      <c r="S64" s="125">
        <f t="shared" si="6"/>
        <v>1.0303593005770777</v>
      </c>
      <c r="T64" s="1"/>
      <c r="U64" s="1"/>
      <c r="V64" s="1"/>
      <c r="Y64" s="126"/>
    </row>
    <row r="65" spans="1:25" ht="15.75" thickBot="1" x14ac:dyDescent="0.3">
      <c r="B65" s="90"/>
      <c r="C65" s="135"/>
      <c r="D65" s="136"/>
      <c r="E65" s="137"/>
      <c r="F65" s="135"/>
      <c r="G65" s="136"/>
      <c r="H65" s="137"/>
      <c r="I65" s="135"/>
      <c r="J65" s="136"/>
      <c r="K65" s="137"/>
      <c r="L65" s="135"/>
      <c r="M65" s="136"/>
      <c r="N65" s="137"/>
      <c r="O65" s="135"/>
      <c r="P65" s="136"/>
      <c r="Q65" s="138">
        <f>+Q62*Q63*Q64</f>
        <v>1.3107148920052463</v>
      </c>
      <c r="R65" s="139">
        <f>+R62*R63*R64</f>
        <v>0.94863249771489677</v>
      </c>
      <c r="S65" s="140">
        <f>+S62*S63*S64</f>
        <v>1.2737976065271319</v>
      </c>
      <c r="T65" s="1"/>
      <c r="U65" s="1"/>
      <c r="V65" s="1"/>
    </row>
    <row r="66" spans="1:25" ht="15.75" thickBot="1" x14ac:dyDescent="0.3">
      <c r="B66" s="1" t="s">
        <v>91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5" x14ac:dyDescent="0.25">
      <c r="B67" s="78" t="s">
        <v>20</v>
      </c>
      <c r="C67" s="141"/>
      <c r="D67" s="141" t="s">
        <v>21</v>
      </c>
      <c r="E67" s="141" t="s">
        <v>22</v>
      </c>
      <c r="F67" s="141" t="s">
        <v>23</v>
      </c>
      <c r="G67" s="141" t="s">
        <v>24</v>
      </c>
      <c r="H67" s="141" t="s">
        <v>25</v>
      </c>
      <c r="I67" s="141" t="s">
        <v>26</v>
      </c>
      <c r="J67" s="141" t="s">
        <v>27</v>
      </c>
      <c r="K67" s="141" t="s">
        <v>92</v>
      </c>
      <c r="L67" s="142" t="s">
        <v>93</v>
      </c>
      <c r="M67" s="142" t="s">
        <v>21</v>
      </c>
      <c r="N67" s="142" t="s">
        <v>22</v>
      </c>
      <c r="O67" s="142" t="s">
        <v>23</v>
      </c>
      <c r="P67" s="143" t="s">
        <v>24</v>
      </c>
      <c r="Q67" s="1"/>
      <c r="R67" s="78" t="s">
        <v>94</v>
      </c>
      <c r="S67" s="141" t="s">
        <v>95</v>
      </c>
      <c r="T67" s="141" t="s">
        <v>96</v>
      </c>
      <c r="U67" s="143" t="s">
        <v>97</v>
      </c>
      <c r="V67" s="144"/>
      <c r="W67" s="144"/>
      <c r="X67" s="144"/>
    </row>
    <row r="68" spans="1:25" ht="16.5" thickBot="1" x14ac:dyDescent="0.3">
      <c r="B68" s="145">
        <f>B52</f>
        <v>2048</v>
      </c>
      <c r="C68" s="146" t="s">
        <v>98</v>
      </c>
      <c r="D68" s="147">
        <f>SUM(E68:G68)</f>
        <v>12014.627470855245</v>
      </c>
      <c r="E68" s="147">
        <f>VLOOKUP($B$68,$B$84:$F$126,3,FALSE)</f>
        <v>8992.7160089435329</v>
      </c>
      <c r="F68" s="147">
        <f>VLOOKUP($B$68,$B$84:$F$126,4,FALSE)</f>
        <v>474.31624885744856</v>
      </c>
      <c r="G68" s="147">
        <f>VLOOKUP($B$68,$B$84:$F$126,5,FALSE)</f>
        <v>2547.5952130542632</v>
      </c>
      <c r="H68" s="148">
        <f>E68/$D$68</f>
        <v>0.74848063585473767</v>
      </c>
      <c r="I68" s="148">
        <f>F68/$D$68</f>
        <v>3.9478231847640051E-2</v>
      </c>
      <c r="J68" s="148">
        <f>G68/$D$68</f>
        <v>0.21204113229762223</v>
      </c>
      <c r="K68" s="149">
        <f>D68/C8</f>
        <v>1.2646976285110785</v>
      </c>
      <c r="L68" s="150"/>
      <c r="M68" s="147">
        <f>+ROUNDUP(D68,-2)</f>
        <v>12100</v>
      </c>
      <c r="N68" s="147">
        <f>$M68*H68</f>
        <v>9056.6156938423264</v>
      </c>
      <c r="O68" s="147">
        <f>$M68*I68</f>
        <v>477.6866053564446</v>
      </c>
      <c r="P68" s="151">
        <f>$M68*J68</f>
        <v>2565.6977008012291</v>
      </c>
      <c r="Q68" s="1"/>
      <c r="R68" s="152">
        <v>0.45</v>
      </c>
      <c r="S68" s="153">
        <f>+SUM(H84:H124)*R68</f>
        <v>39322200.518039465</v>
      </c>
      <c r="T68" s="154">
        <f>+S68/IF(U3=30,3450,5000)</f>
        <v>7864.4401036078934</v>
      </c>
      <c r="U68" s="155">
        <f>85*LOG(T68)+24</f>
        <v>355.13176377776267</v>
      </c>
      <c r="V68" s="1"/>
    </row>
    <row r="69" spans="1:25" ht="16.5" hidden="1" outlineLevel="1" thickBot="1" x14ac:dyDescent="0.3">
      <c r="A69" s="156" t="s">
        <v>28</v>
      </c>
      <c r="B69" s="51" t="s">
        <v>99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38"/>
      <c r="R69" s="1"/>
      <c r="S69" s="1"/>
      <c r="T69" s="1"/>
      <c r="U69" s="157"/>
      <c r="V69" s="1"/>
    </row>
    <row r="70" spans="1:25" ht="16.5" hidden="1" outlineLevel="1" thickBot="1" x14ac:dyDescent="0.3">
      <c r="A70" s="156"/>
      <c r="B70" s="44" t="s">
        <v>20</v>
      </c>
      <c r="E70" s="32" t="s">
        <v>39</v>
      </c>
      <c r="F70" s="32"/>
      <c r="G70" s="32"/>
      <c r="H70" s="32"/>
      <c r="I70" s="32" t="s">
        <v>42</v>
      </c>
      <c r="J70" s="32"/>
      <c r="K70" s="32"/>
      <c r="L70" s="32"/>
      <c r="N70" s="1"/>
      <c r="O70" s="1"/>
      <c r="P70" s="1"/>
      <c r="Q70" s="1"/>
      <c r="R70" s="1"/>
      <c r="S70" s="1"/>
      <c r="T70" s="1"/>
      <c r="U70" s="157"/>
      <c r="V70" s="1"/>
    </row>
    <row r="71" spans="1:25" ht="16.5" hidden="1" outlineLevel="1" thickBot="1" x14ac:dyDescent="0.3">
      <c r="A71" s="156"/>
      <c r="B71" s="58">
        <f>B68</f>
        <v>2048</v>
      </c>
      <c r="D71" t="s">
        <v>41</v>
      </c>
      <c r="E71" s="28" t="s">
        <v>21</v>
      </c>
      <c r="F71" s="28" t="s">
        <v>22</v>
      </c>
      <c r="G71" s="28" t="s">
        <v>23</v>
      </c>
      <c r="H71" s="28" t="s">
        <v>24</v>
      </c>
      <c r="I71" s="28" t="s">
        <v>21</v>
      </c>
      <c r="J71" s="28" t="s">
        <v>22</v>
      </c>
      <c r="K71" s="28" t="s">
        <v>23</v>
      </c>
      <c r="L71" s="28" t="s">
        <v>24</v>
      </c>
      <c r="M71" s="28" t="s">
        <v>92</v>
      </c>
      <c r="N71" s="1"/>
      <c r="O71" s="1"/>
      <c r="P71" s="1"/>
      <c r="Q71" s="1"/>
      <c r="R71" s="1"/>
      <c r="S71" s="50"/>
      <c r="T71" s="1"/>
      <c r="U71" s="157"/>
      <c r="V71" s="1"/>
    </row>
    <row r="72" spans="1:25" ht="16.5" hidden="1" outlineLevel="1" thickBot="1" x14ac:dyDescent="0.3">
      <c r="A72" s="156"/>
      <c r="B72" s="40" t="s">
        <v>35</v>
      </c>
      <c r="C72" s="28" t="s">
        <v>47</v>
      </c>
      <c r="D72" s="47">
        <f>E72+I72</f>
        <v>1265.3558942644568</v>
      </c>
      <c r="E72" s="47">
        <f>SUM(F72:H72)</f>
        <v>872.65729746362535</v>
      </c>
      <c r="F72" s="47">
        <f>H46*Q65</f>
        <v>855.11458794234545</v>
      </c>
      <c r="G72" s="47">
        <f>I46*R65</f>
        <v>15.900358468287171</v>
      </c>
      <c r="H72" s="47">
        <f>J46*S65</f>
        <v>1.6423510529927476</v>
      </c>
      <c r="I72" s="47">
        <f>SUM(J72:L72)</f>
        <v>392.69859680083152</v>
      </c>
      <c r="J72" s="47">
        <f>L46*Q65</f>
        <v>373.47890105782278</v>
      </c>
      <c r="K72" s="47">
        <f>M46*R65</f>
        <v>11.007940478044963</v>
      </c>
      <c r="L72" s="47">
        <f>N46*S65</f>
        <v>8.2117552649637364</v>
      </c>
      <c r="M72" s="158">
        <f>D72/F46</f>
        <v>1.2998707643400058</v>
      </c>
      <c r="N72" s="1"/>
      <c r="O72" s="1"/>
      <c r="P72" s="1"/>
      <c r="Q72" s="1"/>
      <c r="R72" s="1"/>
      <c r="S72" s="50"/>
      <c r="T72" s="1"/>
      <c r="U72" s="157"/>
      <c r="V72" s="1"/>
    </row>
    <row r="73" spans="1:25" ht="16.5" hidden="1" outlineLevel="1" thickBot="1" x14ac:dyDescent="0.3">
      <c r="A73" s="156"/>
      <c r="B73" s="40"/>
      <c r="C73" s="28" t="s">
        <v>50</v>
      </c>
      <c r="D73" s="47" t="e">
        <f>E73+I73</f>
        <v>#DIV/0!</v>
      </c>
      <c r="E73" s="47" t="e">
        <f>SUM(F73:H73)</f>
        <v>#DIV/0!</v>
      </c>
      <c r="F73" s="47" t="e">
        <f>H47*Q65</f>
        <v>#DIV/0!</v>
      </c>
      <c r="G73" s="47" t="e">
        <f>I47*R65</f>
        <v>#DIV/0!</v>
      </c>
      <c r="H73" s="47" t="e">
        <f>J47*S65</f>
        <v>#DIV/0!</v>
      </c>
      <c r="I73" s="47" t="e">
        <f>SUM(J73:L73)</f>
        <v>#DIV/0!</v>
      </c>
      <c r="J73" s="47" t="e">
        <f>L47*Q65</f>
        <v>#DIV/0!</v>
      </c>
      <c r="K73" s="47" t="e">
        <f>M47*R65</f>
        <v>#DIV/0!</v>
      </c>
      <c r="L73" s="47" t="e">
        <f>N47*S65</f>
        <v>#DIV/0!</v>
      </c>
      <c r="M73" s="158" t="e">
        <f>D73/F47</f>
        <v>#DIV/0!</v>
      </c>
      <c r="N73" s="1"/>
      <c r="O73" s="1"/>
      <c r="P73" s="1"/>
      <c r="Q73" s="1"/>
      <c r="R73" s="1"/>
      <c r="S73" s="50"/>
      <c r="T73" s="1"/>
      <c r="U73" s="157"/>
      <c r="V73" s="1"/>
    </row>
    <row r="74" spans="1:25" ht="16.5" hidden="1" outlineLevel="1" thickBot="1" x14ac:dyDescent="0.3">
      <c r="A74" s="156"/>
      <c r="B74" s="68" t="s">
        <v>67</v>
      </c>
      <c r="C74" s="69" t="s">
        <v>47</v>
      </c>
      <c r="D74" s="71">
        <f>E74+I74</f>
        <v>1101.3471380426186</v>
      </c>
      <c r="E74" s="71">
        <f>SUM(F74:H74)</f>
        <v>844.75467325989098</v>
      </c>
      <c r="F74" s="71">
        <f>H48*Q65</f>
        <v>797.42360323218747</v>
      </c>
      <c r="G74" s="71">
        <f>I48*R65</f>
        <v>8.3041282212871135</v>
      </c>
      <c r="H74" s="71">
        <f>J48*S65</f>
        <v>39.026941806416453</v>
      </c>
      <c r="I74" s="71">
        <f>SUM(J74:L74)</f>
        <v>256.59246478272763</v>
      </c>
      <c r="J74" s="71">
        <f>L48*Q65</f>
        <v>249.02196307283614</v>
      </c>
      <c r="K74" s="71">
        <f>M48*R65</f>
        <v>3.4512154224027105</v>
      </c>
      <c r="L74" s="71">
        <f>N48*S65</f>
        <v>4.1192862874887712</v>
      </c>
      <c r="M74" s="159">
        <f>D74/F48</f>
        <v>1.30392224895634</v>
      </c>
      <c r="N74" s="160"/>
      <c r="O74" s="161"/>
      <c r="P74" s="161"/>
      <c r="Q74" s="161"/>
      <c r="R74" s="161"/>
      <c r="S74" s="160"/>
      <c r="T74" s="161"/>
      <c r="U74" s="157"/>
      <c r="V74" s="1"/>
    </row>
    <row r="75" spans="1:25" ht="15.75" hidden="1" collapsed="1" x14ac:dyDescent="0.25">
      <c r="C75" s="28" t="s">
        <v>50</v>
      </c>
      <c r="D75" s="47" t="e">
        <f>E75+I75</f>
        <v>#DIV/0!</v>
      </c>
      <c r="E75" s="47" t="e">
        <f>SUM(F75:H75)</f>
        <v>#DIV/0!</v>
      </c>
      <c r="F75" s="47" t="e">
        <f>H49*Q65</f>
        <v>#DIV/0!</v>
      </c>
      <c r="G75" s="47" t="e">
        <f>I49*R65</f>
        <v>#DIV/0!</v>
      </c>
      <c r="H75" s="47" t="e">
        <f>J49*S65</f>
        <v>#DIV/0!</v>
      </c>
      <c r="I75" s="47" t="e">
        <f>SUM(J75:L75)</f>
        <v>#DIV/0!</v>
      </c>
      <c r="J75" s="47" t="e">
        <f>L49*Q65</f>
        <v>#DIV/0!</v>
      </c>
      <c r="K75" s="47" t="e">
        <f>M49*R65</f>
        <v>#DIV/0!</v>
      </c>
      <c r="L75" s="47" t="e">
        <f>N49*S65</f>
        <v>#DIV/0!</v>
      </c>
      <c r="M75" s="54" t="e">
        <f>D75/F49</f>
        <v>#DIV/0!</v>
      </c>
      <c r="Q75" s="1"/>
      <c r="U75" s="162" t="e">
        <f>85*LOG(T75)+24</f>
        <v>#NUM!</v>
      </c>
    </row>
    <row r="76" spans="1:25" ht="15.75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63"/>
      <c r="V76" s="1"/>
      <c r="Y76" s="126"/>
    </row>
    <row r="77" spans="1:25" ht="12.75" customHeight="1" thickBo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64"/>
      <c r="Q77" s="1"/>
      <c r="R77" s="34" t="s">
        <v>100</v>
      </c>
      <c r="S77" s="165"/>
      <c r="T77" s="1"/>
      <c r="U77" s="166"/>
      <c r="V77" s="1"/>
      <c r="Y77" s="126"/>
    </row>
    <row r="78" spans="1:25" ht="16.5" thickBo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67">
        <f>VLOOKUP(R3+6,B84:O126,14)</f>
        <v>13099056.81897399</v>
      </c>
      <c r="T78" s="168">
        <f>VLOOKUP(R3+6,B84:O126,13)</f>
        <v>5250.2780178049534</v>
      </c>
      <c r="U78" s="169">
        <f>85*LOG(T78)+24</f>
        <v>340.21549560172423</v>
      </c>
      <c r="V78" s="1"/>
      <c r="Y78" s="126"/>
    </row>
    <row r="79" spans="1:25" x14ac:dyDescent="0.25">
      <c r="B79" s="170" t="s">
        <v>101</v>
      </c>
      <c r="C79" s="170">
        <f>+L56</f>
        <v>8</v>
      </c>
      <c r="D79" s="171">
        <f t="shared" ref="D79:F81" si="7">(+B62*$J$55+E62*$L$55+H62*$N$55)*K62</f>
        <v>1.0196231032396263</v>
      </c>
      <c r="E79" s="171">
        <f t="shared" si="7"/>
        <v>1.0002315544600979</v>
      </c>
      <c r="F79" s="171">
        <f t="shared" si="7"/>
        <v>1.0173015108858221</v>
      </c>
      <c r="G79" s="170"/>
      <c r="H79" s="17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72"/>
      <c r="V79" s="1"/>
    </row>
    <row r="80" spans="1:25" x14ac:dyDescent="0.25">
      <c r="B80" s="170" t="s">
        <v>102</v>
      </c>
      <c r="C80" s="170">
        <f>+L57</f>
        <v>10</v>
      </c>
      <c r="D80" s="171">
        <f t="shared" si="7"/>
        <v>1.0059363242557942</v>
      </c>
      <c r="E80" s="171">
        <f t="shared" si="7"/>
        <v>0.99667862030399412</v>
      </c>
      <c r="F80" s="171">
        <f t="shared" si="7"/>
        <v>1.0075147703174216</v>
      </c>
      <c r="G80" s="170"/>
      <c r="H80" s="170"/>
      <c r="I80" s="1"/>
      <c r="J80" s="1"/>
      <c r="K80" s="1"/>
      <c r="L80" s="1"/>
      <c r="M80" s="1"/>
      <c r="N80" s="1"/>
      <c r="O80" s="1"/>
      <c r="P80" s="126"/>
      <c r="Q80" s="1"/>
      <c r="R80" s="1"/>
      <c r="S80" s="1"/>
      <c r="T80" s="1"/>
      <c r="U80" s="1"/>
      <c r="V80" s="1"/>
    </row>
    <row r="81" spans="2:27" x14ac:dyDescent="0.25">
      <c r="B81" s="170" t="s">
        <v>103</v>
      </c>
      <c r="C81" s="170">
        <f>+L58</f>
        <v>8</v>
      </c>
      <c r="D81" s="171">
        <f t="shared" si="7"/>
        <v>1.0044916337981493</v>
      </c>
      <c r="E81" s="171">
        <f t="shared" si="7"/>
        <v>0.99733892800240409</v>
      </c>
      <c r="F81" s="171">
        <f t="shared" si="7"/>
        <v>1.0037454438251825</v>
      </c>
      <c r="G81" s="170"/>
      <c r="H81" s="17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2:27" x14ac:dyDescent="0.25">
      <c r="B82" s="170" t="s">
        <v>104</v>
      </c>
      <c r="C82" s="170"/>
      <c r="D82" s="170">
        <v>0</v>
      </c>
      <c r="E82" s="170">
        <v>1.27</v>
      </c>
      <c r="F82" s="170">
        <v>4.67</v>
      </c>
      <c r="G82" s="170"/>
      <c r="H82" s="170"/>
      <c r="I82" s="1"/>
      <c r="J82" s="1"/>
      <c r="K82" s="1"/>
      <c r="L82" s="1"/>
      <c r="M82" s="89"/>
      <c r="N82" s="1"/>
      <c r="O82" s="1"/>
      <c r="P82" s="173"/>
      <c r="Q82" s="1"/>
      <c r="R82" s="1"/>
      <c r="S82" s="1"/>
      <c r="T82" s="1"/>
      <c r="U82" s="1"/>
      <c r="V82" s="1"/>
      <c r="Y82" s="174"/>
    </row>
    <row r="83" spans="2:27" x14ac:dyDescent="0.25">
      <c r="B83" s="170" t="s">
        <v>105</v>
      </c>
      <c r="C83" s="170">
        <f>SUM(C79:C81)</f>
        <v>26</v>
      </c>
      <c r="D83" s="170">
        <f>+D8</f>
        <v>7000</v>
      </c>
      <c r="E83" s="170">
        <f>+E8</f>
        <v>500</v>
      </c>
      <c r="F83" s="170">
        <f>+F8</f>
        <v>2000</v>
      </c>
      <c r="G83" s="170"/>
      <c r="H83" s="170"/>
      <c r="I83" s="1"/>
      <c r="J83" s="1"/>
      <c r="K83" s="1"/>
      <c r="L83" s="1"/>
      <c r="M83" s="175" t="s">
        <v>98</v>
      </c>
      <c r="N83" s="175" t="s">
        <v>106</v>
      </c>
      <c r="O83" s="176" t="s">
        <v>107</v>
      </c>
      <c r="P83" s="1"/>
      <c r="Q83" s="1"/>
      <c r="R83" s="1"/>
      <c r="S83" s="1"/>
      <c r="T83" s="1"/>
      <c r="U83" s="1"/>
      <c r="V83" s="1"/>
      <c r="Y83" s="174"/>
      <c r="Z83" s="174"/>
    </row>
    <row r="84" spans="2:27" x14ac:dyDescent="0.25">
      <c r="B84" s="170">
        <f>+B8+1</f>
        <v>2023</v>
      </c>
      <c r="C84" s="170">
        <v>1</v>
      </c>
      <c r="D84" s="177">
        <f t="shared" ref="D84:F99" si="8">+(D83+J84)*IF($C84&lt;$C$79+1,D$79,IF($C84&lt;($C$79+$C$80+1),D$80,D$81))</f>
        <v>7137.361722677384</v>
      </c>
      <c r="E84" s="177">
        <f t="shared" si="8"/>
        <v>500.11577723004899</v>
      </c>
      <c r="F84" s="177">
        <f t="shared" si="8"/>
        <v>2034.6030217716443</v>
      </c>
      <c r="G84" s="170">
        <f t="shared" ref="G84:G124" si="9">IF(C84&gt;($C$83-$U$3),IF(C84&lt;($C$83+1),1,0),0)</f>
        <v>0</v>
      </c>
      <c r="H84" s="170">
        <f>(+D84*$D$82+E84*$E$82+F84*$F$82)*365.25*G84</f>
        <v>0</v>
      </c>
      <c r="I84" s="1" t="e">
        <f t="shared" ref="I84:I124" si="10">VLOOKUP(B84,$Q$52:$T$58,1,FALSE)</f>
        <v>#N/A</v>
      </c>
      <c r="J84" s="1">
        <f t="shared" ref="J84:J126" si="11">_xlfn.IFNA(VLOOKUP($B84,$Q$52:$T$58,2,FALSE),0)</f>
        <v>0</v>
      </c>
      <c r="K84" s="1">
        <f t="shared" ref="K84:K126" si="12">_xlfn.IFNA(VLOOKUP($B84,$Q$52:$T$58,3,FALSE),0)</f>
        <v>0</v>
      </c>
      <c r="L84" s="1">
        <f t="shared" ref="L84:L126" si="13">_xlfn.IFNA(VLOOKUP($B84,$Q$52:$T$58,4,FALSE),0)</f>
        <v>0</v>
      </c>
      <c r="M84" s="178">
        <f>SUM(D84:F84)</f>
        <v>9672.0805216790777</v>
      </c>
      <c r="N84" s="178">
        <f>(IF(OR($B84&lt;$R$3, $B84&gt;$U$4),0,+((D84*0+E84*1.27)+F84*4.67)*$R$68))</f>
        <v>0</v>
      </c>
      <c r="O84" s="179">
        <v>0</v>
      </c>
      <c r="P84" s="126"/>
      <c r="Q84" s="180"/>
      <c r="R84" s="180"/>
      <c r="S84" s="181"/>
      <c r="T84" s="181"/>
      <c r="U84" s="182"/>
      <c r="V84" s="174"/>
      <c r="W84" s="175"/>
      <c r="Y84" s="174"/>
      <c r="Z84" s="174"/>
    </row>
    <row r="85" spans="2:27" x14ac:dyDescent="0.25">
      <c r="B85" s="170">
        <f>+B84+1</f>
        <v>2024</v>
      </c>
      <c r="C85" s="170">
        <f>+C84+1</f>
        <v>2</v>
      </c>
      <c r="D85" s="177">
        <f t="shared" si="8"/>
        <v>7277.4189086200395</v>
      </c>
      <c r="E85" s="177">
        <f t="shared" si="8"/>
        <v>500.23158126883197</v>
      </c>
      <c r="F85" s="177">
        <f t="shared" si="8"/>
        <v>2069.8047281011532</v>
      </c>
      <c r="G85" s="170">
        <f t="shared" si="9"/>
        <v>0</v>
      </c>
      <c r="H85" s="170">
        <f t="shared" ref="H85:H124" si="14">(+D85*$D$82+E85*$E$82+F85*$F$82)*365.25*G85</f>
        <v>0</v>
      </c>
      <c r="I85" s="1" t="e">
        <f t="shared" si="10"/>
        <v>#N/A</v>
      </c>
      <c r="J85" s="1">
        <f t="shared" si="11"/>
        <v>0</v>
      </c>
      <c r="K85" s="1">
        <f t="shared" si="12"/>
        <v>0</v>
      </c>
      <c r="L85" s="1">
        <f t="shared" si="13"/>
        <v>0</v>
      </c>
      <c r="M85" s="178">
        <f t="shared" ref="M85:M124" si="15">SUM(D85:F85)</f>
        <v>9847.4552179900238</v>
      </c>
      <c r="N85" s="178">
        <f t="shared" ref="N85:N126" si="16">(IF(OR($B85&lt;$R$3, $B85&gt;$U$4),0,+((D85*0+E85*1.27)+F85*4.67)*$R$68))</f>
        <v>0</v>
      </c>
      <c r="O85" s="179">
        <f>+N85*365.25+O84</f>
        <v>0</v>
      </c>
      <c r="P85" s="89"/>
      <c r="Q85" s="183"/>
      <c r="R85" s="183"/>
      <c r="S85" s="174"/>
      <c r="T85" s="174"/>
      <c r="U85" s="184"/>
      <c r="V85" s="174"/>
      <c r="W85" s="174"/>
      <c r="Y85" s="174"/>
      <c r="Z85" s="174"/>
    </row>
    <row r="86" spans="2:27" x14ac:dyDescent="0.25">
      <c r="B86" s="170">
        <f t="shared" ref="B86:C101" si="17">+B85+1</f>
        <v>2025</v>
      </c>
      <c r="C86" s="170">
        <f t="shared" si="17"/>
        <v>3</v>
      </c>
      <c r="D86" s="177">
        <f t="shared" si="8"/>
        <v>7420.224451181899</v>
      </c>
      <c r="E86" s="177">
        <f t="shared" si="8"/>
        <v>500.34741212255659</v>
      </c>
      <c r="F86" s="177">
        <f t="shared" si="8"/>
        <v>2105.6154771359215</v>
      </c>
      <c r="G86" s="170">
        <f t="shared" si="9"/>
        <v>0</v>
      </c>
      <c r="H86" s="170">
        <f t="shared" si="14"/>
        <v>0</v>
      </c>
      <c r="I86" s="1" t="e">
        <f t="shared" si="10"/>
        <v>#N/A</v>
      </c>
      <c r="J86" s="1">
        <f t="shared" si="11"/>
        <v>0</v>
      </c>
      <c r="K86" s="1">
        <f t="shared" si="12"/>
        <v>0</v>
      </c>
      <c r="L86" s="1">
        <f t="shared" si="13"/>
        <v>0</v>
      </c>
      <c r="M86" s="178">
        <f t="shared" si="15"/>
        <v>10026.187340440378</v>
      </c>
      <c r="N86" s="178">
        <f t="shared" si="16"/>
        <v>0</v>
      </c>
      <c r="O86" s="179">
        <f t="shared" ref="O86:O124" si="18">+N86*365.25+O85</f>
        <v>0</v>
      </c>
      <c r="P86" s="1"/>
      <c r="Q86" s="185"/>
      <c r="R86" s="183"/>
      <c r="S86" s="174"/>
      <c r="T86" s="174"/>
      <c r="U86" s="174"/>
      <c r="V86" s="174"/>
      <c r="W86" s="174"/>
      <c r="Y86" s="181"/>
      <c r="Z86" s="181"/>
    </row>
    <row r="87" spans="2:27" x14ac:dyDescent="0.25">
      <c r="B87" s="170">
        <f t="shared" si="17"/>
        <v>2026</v>
      </c>
      <c r="C87" s="170">
        <f t="shared" si="17"/>
        <v>4</v>
      </c>
      <c r="D87" s="177">
        <f t="shared" si="8"/>
        <v>7565.8322816486416</v>
      </c>
      <c r="E87" s="177">
        <f t="shared" si="8"/>
        <v>500.46326979743202</v>
      </c>
      <c r="F87" s="177">
        <f t="shared" si="8"/>
        <v>2142.0458062349444</v>
      </c>
      <c r="G87" s="170">
        <f t="shared" si="9"/>
        <v>0</v>
      </c>
      <c r="H87" s="170">
        <f t="shared" si="14"/>
        <v>0</v>
      </c>
      <c r="I87" s="1" t="e">
        <f t="shared" si="10"/>
        <v>#N/A</v>
      </c>
      <c r="J87" s="1">
        <f t="shared" si="11"/>
        <v>0</v>
      </c>
      <c r="K87" s="1">
        <f t="shared" si="12"/>
        <v>0</v>
      </c>
      <c r="L87" s="1">
        <f t="shared" si="13"/>
        <v>0</v>
      </c>
      <c r="M87" s="178">
        <f t="shared" si="15"/>
        <v>10208.341357681018</v>
      </c>
      <c r="N87" s="178">
        <f t="shared" si="16"/>
        <v>0</v>
      </c>
      <c r="O87" s="179">
        <f t="shared" si="18"/>
        <v>0</v>
      </c>
      <c r="P87" s="1"/>
      <c r="Q87" s="183"/>
      <c r="R87" s="183"/>
      <c r="S87" s="174"/>
      <c r="T87" s="174"/>
      <c r="U87" s="184"/>
      <c r="V87" s="175"/>
      <c r="W87" s="176"/>
      <c r="X87" s="181"/>
      <c r="Y87" s="181"/>
      <c r="Z87" s="181"/>
    </row>
    <row r="88" spans="2:27" x14ac:dyDescent="0.25">
      <c r="B88" s="170">
        <f>+B87+1</f>
        <v>2027</v>
      </c>
      <c r="C88" s="170">
        <f>+C87+1</f>
        <v>5</v>
      </c>
      <c r="D88" s="177">
        <f t="shared" si="8"/>
        <v>7714.2973896051308</v>
      </c>
      <c r="E88" s="177">
        <f t="shared" si="8"/>
        <v>500.5791542996688</v>
      </c>
      <c r="F88" s="177">
        <f t="shared" si="8"/>
        <v>2179.1064350694478</v>
      </c>
      <c r="G88" s="170">
        <f t="shared" si="9"/>
        <v>0</v>
      </c>
      <c r="H88" s="170">
        <f t="shared" si="14"/>
        <v>0</v>
      </c>
      <c r="I88" s="1" t="e">
        <f t="shared" si="10"/>
        <v>#N/A</v>
      </c>
      <c r="J88" s="1">
        <f t="shared" si="11"/>
        <v>0</v>
      </c>
      <c r="K88" s="1">
        <f t="shared" si="12"/>
        <v>0</v>
      </c>
      <c r="L88" s="1">
        <f t="shared" si="13"/>
        <v>0</v>
      </c>
      <c r="M88" s="178">
        <f t="shared" si="15"/>
        <v>10393.982978974247</v>
      </c>
      <c r="N88" s="178">
        <f t="shared" si="16"/>
        <v>0</v>
      </c>
      <c r="O88" s="179">
        <f t="shared" si="18"/>
        <v>0</v>
      </c>
      <c r="P88" s="1"/>
      <c r="Q88" s="183"/>
      <c r="R88" s="183"/>
      <c r="S88" s="174"/>
      <c r="T88" s="174"/>
      <c r="U88" s="184"/>
      <c r="V88" s="174"/>
      <c r="W88" s="178"/>
      <c r="Y88" s="181"/>
      <c r="Z88" s="181"/>
    </row>
    <row r="89" spans="2:27" x14ac:dyDescent="0.25">
      <c r="B89" s="170">
        <f t="shared" si="17"/>
        <v>2028</v>
      </c>
      <c r="C89" s="170">
        <f t="shared" si="17"/>
        <v>6</v>
      </c>
      <c r="D89" s="177">
        <f t="shared" si="8"/>
        <v>7865.6758437025319</v>
      </c>
      <c r="E89" s="177">
        <f t="shared" si="8"/>
        <v>500.69506563547895</v>
      </c>
      <c r="F89" s="177">
        <f t="shared" si="8"/>
        <v>2216.8082687771666</v>
      </c>
      <c r="G89" s="170">
        <f t="shared" si="9"/>
        <v>0</v>
      </c>
      <c r="H89" s="170">
        <f t="shared" si="14"/>
        <v>0</v>
      </c>
      <c r="I89" s="1" t="e">
        <f t="shared" si="10"/>
        <v>#N/A</v>
      </c>
      <c r="J89" s="1">
        <f t="shared" si="11"/>
        <v>0</v>
      </c>
      <c r="K89" s="1">
        <f t="shared" si="12"/>
        <v>0</v>
      </c>
      <c r="L89" s="1">
        <f t="shared" si="13"/>
        <v>0</v>
      </c>
      <c r="M89" s="178">
        <f t="shared" si="15"/>
        <v>10583.179178115177</v>
      </c>
      <c r="N89" s="178">
        <f t="shared" si="16"/>
        <v>4944.7698068458922</v>
      </c>
      <c r="O89" s="179">
        <f t="shared" si="18"/>
        <v>1806077.171950462</v>
      </c>
      <c r="P89" s="1"/>
      <c r="Q89" s="183"/>
      <c r="R89" s="183"/>
      <c r="S89" s="174"/>
      <c r="T89" s="174"/>
      <c r="U89" s="184"/>
      <c r="V89" s="174"/>
      <c r="W89" s="176"/>
      <c r="X89" s="181"/>
      <c r="Y89" s="181"/>
      <c r="Z89" s="181"/>
    </row>
    <row r="90" spans="2:27" x14ac:dyDescent="0.25">
      <c r="B90" s="170">
        <f t="shared" si="17"/>
        <v>2029</v>
      </c>
      <c r="C90" s="170">
        <f t="shared" si="17"/>
        <v>7</v>
      </c>
      <c r="D90" s="177">
        <f t="shared" si="8"/>
        <v>8020.0248128329422</v>
      </c>
      <c r="E90" s="177">
        <f t="shared" si="8"/>
        <v>500.81100381107586</v>
      </c>
      <c r="F90" s="177">
        <f t="shared" si="8"/>
        <v>2255.1624011711951</v>
      </c>
      <c r="G90" s="170">
        <f t="shared" si="9"/>
        <v>1</v>
      </c>
      <c r="H90" s="170">
        <f t="shared" si="14"/>
        <v>4078979.9213300622</v>
      </c>
      <c r="I90" s="1" t="e">
        <f t="shared" si="10"/>
        <v>#N/A</v>
      </c>
      <c r="J90" s="1">
        <f t="shared" si="11"/>
        <v>0</v>
      </c>
      <c r="K90" s="1">
        <f t="shared" si="12"/>
        <v>0</v>
      </c>
      <c r="L90" s="1">
        <f t="shared" si="13"/>
        <v>0</v>
      </c>
      <c r="M90" s="178">
        <f t="shared" si="15"/>
        <v>10775.998217815213</v>
      </c>
      <c r="N90" s="178">
        <f t="shared" si="16"/>
        <v>5025.4372747392963</v>
      </c>
      <c r="O90" s="179">
        <f t="shared" si="18"/>
        <v>3641618.1365489899</v>
      </c>
      <c r="P90" s="1"/>
      <c r="Q90" s="181"/>
      <c r="R90" s="181"/>
      <c r="S90" s="181"/>
      <c r="T90" s="181"/>
      <c r="U90" s="182"/>
      <c r="V90" s="181"/>
      <c r="W90" s="178"/>
      <c r="Y90" s="181"/>
      <c r="Z90" s="181"/>
    </row>
    <row r="91" spans="2:27" x14ac:dyDescent="0.25">
      <c r="B91" s="170">
        <f t="shared" si="17"/>
        <v>2030</v>
      </c>
      <c r="C91" s="170">
        <f t="shared" si="17"/>
        <v>8</v>
      </c>
      <c r="D91" s="177">
        <f t="shared" si="8"/>
        <v>8177.4025877195281</v>
      </c>
      <c r="E91" s="177">
        <f t="shared" si="8"/>
        <v>500.92696883267445</v>
      </c>
      <c r="F91" s="177">
        <f t="shared" si="8"/>
        <v>2294.1801180043553</v>
      </c>
      <c r="G91" s="170">
        <f t="shared" si="9"/>
        <v>1</v>
      </c>
      <c r="H91" s="170">
        <f t="shared" si="14"/>
        <v>4145586.9161470849</v>
      </c>
      <c r="I91" s="1" t="e">
        <f t="shared" si="10"/>
        <v>#N/A</v>
      </c>
      <c r="J91" s="1">
        <f t="shared" si="11"/>
        <v>0</v>
      </c>
      <c r="K91" s="1">
        <f t="shared" si="12"/>
        <v>0</v>
      </c>
      <c r="L91" s="1">
        <f t="shared" si="13"/>
        <v>0</v>
      </c>
      <c r="M91" s="178">
        <f t="shared" si="15"/>
        <v>10972.509674556557</v>
      </c>
      <c r="N91" s="178">
        <f t="shared" si="16"/>
        <v>5107.4992806740265</v>
      </c>
      <c r="O91" s="179">
        <f t="shared" si="18"/>
        <v>5507132.2488151779</v>
      </c>
      <c r="P91" s="1"/>
      <c r="Q91" s="181"/>
      <c r="R91" s="181"/>
      <c r="S91" s="181"/>
      <c r="T91" s="181"/>
      <c r="U91" s="182"/>
      <c r="V91" s="181"/>
      <c r="W91" s="186"/>
      <c r="X91" s="181"/>
      <c r="Y91" s="181"/>
      <c r="Z91" s="181"/>
    </row>
    <row r="92" spans="2:27" x14ac:dyDescent="0.25">
      <c r="B92" s="170">
        <f t="shared" si="17"/>
        <v>2031</v>
      </c>
      <c r="C92" s="170">
        <f t="shared" si="17"/>
        <v>9</v>
      </c>
      <c r="D92" s="177">
        <f t="shared" si="8"/>
        <v>8225.9463010504023</v>
      </c>
      <c r="E92" s="177">
        <f t="shared" si="8"/>
        <v>499.26320016921181</v>
      </c>
      <c r="F92" s="177">
        <f t="shared" si="8"/>
        <v>2311.4203546579533</v>
      </c>
      <c r="G92" s="170">
        <f t="shared" si="9"/>
        <v>1</v>
      </c>
      <c r="H92" s="170">
        <f t="shared" si="14"/>
        <v>4174222.12130077</v>
      </c>
      <c r="I92" s="1" t="e">
        <f t="shared" si="10"/>
        <v>#N/A</v>
      </c>
      <c r="J92" s="1">
        <f t="shared" si="11"/>
        <v>0</v>
      </c>
      <c r="K92" s="1">
        <f t="shared" si="12"/>
        <v>0</v>
      </c>
      <c r="L92" s="1">
        <f t="shared" si="13"/>
        <v>0</v>
      </c>
      <c r="M92" s="178">
        <f t="shared" si="15"/>
        <v>11036.629855877569</v>
      </c>
      <c r="N92" s="178">
        <f t="shared" si="16"/>
        <v>5142.7787942103942</v>
      </c>
      <c r="O92" s="179">
        <f t="shared" si="18"/>
        <v>7385532.2034005243</v>
      </c>
      <c r="P92" s="1"/>
      <c r="Q92" s="181"/>
      <c r="R92" s="181"/>
      <c r="S92" s="183"/>
      <c r="T92" s="181"/>
      <c r="U92" s="182"/>
      <c r="V92" s="181"/>
      <c r="W92" s="187"/>
      <c r="Y92" s="181"/>
      <c r="Z92" s="181"/>
    </row>
    <row r="93" spans="2:27" x14ac:dyDescent="0.25">
      <c r="B93" s="170">
        <f>+B92+1</f>
        <v>2032</v>
      </c>
      <c r="C93" s="170">
        <f>+C92+1</f>
        <v>10</v>
      </c>
      <c r="D93" s="177">
        <f t="shared" si="8"/>
        <v>8274.7781856041875</v>
      </c>
      <c r="E93" s="177">
        <f t="shared" si="8"/>
        <v>497.6049575132069</v>
      </c>
      <c r="F93" s="177">
        <f t="shared" si="8"/>
        <v>2328.7901477302212</v>
      </c>
      <c r="G93" s="170">
        <f t="shared" si="9"/>
        <v>1</v>
      </c>
      <c r="H93" s="170">
        <f t="shared" si="14"/>
        <v>4203080.876440281</v>
      </c>
      <c r="I93" s="1" t="e">
        <f t="shared" si="10"/>
        <v>#N/A</v>
      </c>
      <c r="J93" s="1">
        <f t="shared" si="11"/>
        <v>0</v>
      </c>
      <c r="K93" s="1">
        <f t="shared" si="12"/>
        <v>0</v>
      </c>
      <c r="L93" s="1">
        <f t="shared" si="13"/>
        <v>0</v>
      </c>
      <c r="M93" s="178">
        <f t="shared" si="15"/>
        <v>11101.173290847615</v>
      </c>
      <c r="N93" s="178">
        <f t="shared" si="16"/>
        <v>5178.333728673857</v>
      </c>
      <c r="O93" s="179">
        <f t="shared" si="18"/>
        <v>9276918.5977986511</v>
      </c>
      <c r="P93" s="1"/>
      <c r="Q93" s="181"/>
      <c r="R93" s="181"/>
      <c r="S93" s="181"/>
      <c r="T93" s="181"/>
      <c r="U93" s="182"/>
      <c r="V93" s="181"/>
      <c r="W93" s="186"/>
      <c r="X93" s="181"/>
      <c r="Y93" s="181"/>
      <c r="Z93" s="181"/>
    </row>
    <row r="94" spans="2:27" x14ac:dyDescent="0.25">
      <c r="B94" s="170">
        <f t="shared" si="17"/>
        <v>2033</v>
      </c>
      <c r="C94" s="170">
        <f t="shared" si="17"/>
        <v>11</v>
      </c>
      <c r="D94" s="177">
        <f t="shared" si="8"/>
        <v>8323.8999520587058</v>
      </c>
      <c r="E94" s="177">
        <f t="shared" si="8"/>
        <v>495.95222251069066</v>
      </c>
      <c r="F94" s="177">
        <f t="shared" si="8"/>
        <v>2346.2904708078881</v>
      </c>
      <c r="G94" s="170">
        <f t="shared" si="9"/>
        <v>1</v>
      </c>
      <c r="H94" s="170">
        <f t="shared" si="14"/>
        <v>4232164.8337157322</v>
      </c>
      <c r="I94" s="1" t="e">
        <f t="shared" si="10"/>
        <v>#N/A</v>
      </c>
      <c r="J94" s="1">
        <f t="shared" si="11"/>
        <v>0</v>
      </c>
      <c r="K94" s="1">
        <f t="shared" si="12"/>
        <v>0</v>
      </c>
      <c r="L94" s="1">
        <f t="shared" si="13"/>
        <v>0</v>
      </c>
      <c r="M94" s="178">
        <f t="shared" si="15"/>
        <v>11166.142645377284</v>
      </c>
      <c r="N94" s="178">
        <f t="shared" si="16"/>
        <v>5214.166119567637</v>
      </c>
      <c r="O94" s="179">
        <f t="shared" si="18"/>
        <v>11181392.77297073</v>
      </c>
      <c r="P94" s="1"/>
      <c r="Q94" s="181"/>
      <c r="R94" s="181"/>
      <c r="S94" s="181"/>
      <c r="T94" s="181"/>
      <c r="U94" s="182"/>
      <c r="V94" s="181"/>
      <c r="W94" s="187"/>
      <c r="Y94" s="175"/>
      <c r="AA94" s="174"/>
    </row>
    <row r="95" spans="2:27" x14ac:dyDescent="0.25">
      <c r="B95" s="170">
        <f>+B94+1</f>
        <v>2034</v>
      </c>
      <c r="C95" s="170">
        <f>+C94+1</f>
        <v>12</v>
      </c>
      <c r="D95" s="177">
        <f t="shared" si="8"/>
        <v>8373.3133212469165</v>
      </c>
      <c r="E95" s="177">
        <f t="shared" si="8"/>
        <v>494.30497686865465</v>
      </c>
      <c r="F95" s="177">
        <f t="shared" si="8"/>
        <v>2363.9223047939645</v>
      </c>
      <c r="G95" s="170">
        <f t="shared" si="9"/>
        <v>1</v>
      </c>
      <c r="H95" s="170">
        <f t="shared" si="14"/>
        <v>4261475.6577850198</v>
      </c>
      <c r="I95" s="1" t="e">
        <f t="shared" si="10"/>
        <v>#N/A</v>
      </c>
      <c r="J95" s="1">
        <f t="shared" si="11"/>
        <v>0</v>
      </c>
      <c r="K95" s="1">
        <f t="shared" si="12"/>
        <v>0</v>
      </c>
      <c r="L95" s="1">
        <f t="shared" si="13"/>
        <v>0</v>
      </c>
      <c r="M95" s="178">
        <f t="shared" si="15"/>
        <v>11231.540602909536</v>
      </c>
      <c r="N95" s="178">
        <f t="shared" si="16"/>
        <v>5250.2780178049534</v>
      </c>
      <c r="O95" s="179">
        <f t="shared" si="18"/>
        <v>13099056.81897399</v>
      </c>
      <c r="P95" s="1"/>
      <c r="Q95" s="181"/>
      <c r="R95" s="181"/>
      <c r="S95" s="181"/>
      <c r="T95" s="181"/>
      <c r="U95" s="182"/>
      <c r="V95" s="181"/>
      <c r="W95" s="188"/>
      <c r="X95" s="181"/>
      <c r="Y95" s="174"/>
      <c r="Z95" s="174"/>
    </row>
    <row r="96" spans="2:27" x14ac:dyDescent="0.25">
      <c r="B96" s="170">
        <f t="shared" si="17"/>
        <v>2035</v>
      </c>
      <c r="C96" s="170">
        <f t="shared" si="17"/>
        <v>13</v>
      </c>
      <c r="D96" s="177">
        <f t="shared" si="8"/>
        <v>8423.0200242171995</v>
      </c>
      <c r="E96" s="177">
        <f t="shared" si="8"/>
        <v>492.66320235484847</v>
      </c>
      <c r="F96" s="177">
        <f t="shared" si="8"/>
        <v>2381.6866379627213</v>
      </c>
      <c r="G96" s="170">
        <f t="shared" si="9"/>
        <v>1</v>
      </c>
      <c r="H96" s="170">
        <f t="shared" si="14"/>
        <v>4291015.0259075155</v>
      </c>
      <c r="I96" s="1" t="e">
        <f t="shared" si="10"/>
        <v>#N/A</v>
      </c>
      <c r="J96" s="1">
        <f t="shared" si="11"/>
        <v>0</v>
      </c>
      <c r="K96" s="1">
        <f t="shared" si="12"/>
        <v>0</v>
      </c>
      <c r="L96" s="1">
        <f t="shared" si="13"/>
        <v>0</v>
      </c>
      <c r="M96" s="178">
        <f t="shared" si="15"/>
        <v>11297.369864534769</v>
      </c>
      <c r="N96" s="178">
        <f t="shared" si="16"/>
        <v>5286.6714898244545</v>
      </c>
      <c r="O96" s="179">
        <f t="shared" si="18"/>
        <v>15030013.580632372</v>
      </c>
      <c r="P96" s="1"/>
      <c r="Q96" s="181"/>
      <c r="R96" s="181"/>
      <c r="S96" s="181"/>
      <c r="T96" s="181"/>
      <c r="U96" s="181"/>
      <c r="V96" s="181"/>
      <c r="X96" s="181"/>
      <c r="Y96" s="181"/>
      <c r="Z96" s="181"/>
    </row>
    <row r="97" spans="2:26" x14ac:dyDescent="0.25">
      <c r="B97" s="170">
        <f t="shared" si="17"/>
        <v>2036</v>
      </c>
      <c r="C97" s="170">
        <f>+C96+1</f>
        <v>14</v>
      </c>
      <c r="D97" s="177">
        <f t="shared" si="8"/>
        <v>8473.0218022940007</v>
      </c>
      <c r="E97" s="177">
        <f t="shared" si="8"/>
        <v>491.02688079757786</v>
      </c>
      <c r="F97" s="177">
        <f t="shared" si="8"/>
        <v>2399.5844660150833</v>
      </c>
      <c r="G97" s="170">
        <f t="shared" si="9"/>
        <v>1</v>
      </c>
      <c r="H97" s="170">
        <f t="shared" si="14"/>
        <v>4320784.6280384529</v>
      </c>
      <c r="I97" s="1" t="e">
        <f t="shared" si="10"/>
        <v>#N/A</v>
      </c>
      <c r="J97" s="1">
        <f t="shared" si="11"/>
        <v>0</v>
      </c>
      <c r="K97" s="1">
        <f t="shared" si="12"/>
        <v>0</v>
      </c>
      <c r="L97" s="1">
        <f t="shared" si="13"/>
        <v>0</v>
      </c>
      <c r="M97" s="178">
        <f t="shared" si="15"/>
        <v>11363.633149106661</v>
      </c>
      <c r="N97" s="178">
        <f t="shared" si="16"/>
        <v>5323.3486177065133</v>
      </c>
      <c r="O97" s="179">
        <f t="shared" si="18"/>
        <v>16974366.663249675</v>
      </c>
      <c r="P97" s="1"/>
      <c r="Q97" s="181"/>
      <c r="R97" s="181"/>
      <c r="S97" s="181"/>
      <c r="T97" s="181"/>
      <c r="U97" s="181"/>
      <c r="V97" s="181"/>
      <c r="W97" s="181"/>
      <c r="X97" s="181"/>
      <c r="Y97" s="181"/>
      <c r="Z97" s="181"/>
    </row>
    <row r="98" spans="2:26" x14ac:dyDescent="0.25">
      <c r="B98" s="170">
        <f t="shared" si="17"/>
        <v>2037</v>
      </c>
      <c r="C98" s="170">
        <f t="shared" si="17"/>
        <v>15</v>
      </c>
      <c r="D98" s="177">
        <f t="shared" si="8"/>
        <v>8523.3204071388318</v>
      </c>
      <c r="E98" s="177">
        <f t="shared" si="8"/>
        <v>489.39599408550367</v>
      </c>
      <c r="F98" s="177">
        <f t="shared" si="8"/>
        <v>2417.6167921344395</v>
      </c>
      <c r="G98" s="170">
        <f t="shared" si="9"/>
        <v>1</v>
      </c>
      <c r="H98" s="170">
        <f t="shared" si="14"/>
        <v>4350786.1669240333</v>
      </c>
      <c r="I98" s="1" t="e">
        <f t="shared" si="10"/>
        <v>#N/A</v>
      </c>
      <c r="J98" s="1">
        <f t="shared" si="11"/>
        <v>0</v>
      </c>
      <c r="K98" s="1">
        <f t="shared" si="12"/>
        <v>0</v>
      </c>
      <c r="L98" s="1">
        <f t="shared" si="13"/>
        <v>0</v>
      </c>
      <c r="M98" s="178">
        <f t="shared" si="15"/>
        <v>11430.333193358776</v>
      </c>
      <c r="N98" s="178">
        <f t="shared" si="16"/>
        <v>5360.3114992903902</v>
      </c>
      <c r="O98" s="179">
        <f t="shared" si="18"/>
        <v>18932220.438365489</v>
      </c>
      <c r="P98" s="1"/>
      <c r="Q98" s="180"/>
      <c r="R98" s="181"/>
      <c r="S98" s="181"/>
      <c r="T98" s="181"/>
      <c r="U98" s="181"/>
      <c r="V98" s="181"/>
      <c r="W98" s="181"/>
      <c r="X98" s="181"/>
      <c r="Y98" s="181"/>
      <c r="Z98" s="181"/>
    </row>
    <row r="99" spans="2:26" x14ac:dyDescent="0.25">
      <c r="B99" s="170">
        <f t="shared" si="17"/>
        <v>2038</v>
      </c>
      <c r="C99" s="170">
        <f t="shared" si="17"/>
        <v>16</v>
      </c>
      <c r="D99" s="177">
        <f t="shared" si="8"/>
        <v>8573.9176008116356</v>
      </c>
      <c r="E99" s="177">
        <f t="shared" si="8"/>
        <v>487.77052416744147</v>
      </c>
      <c r="F99" s="177">
        <f t="shared" si="8"/>
        <v>2435.7846270428713</v>
      </c>
      <c r="G99" s="170">
        <f t="shared" si="9"/>
        <v>1</v>
      </c>
      <c r="H99" s="170">
        <f t="shared" si="14"/>
        <v>4381021.3581972392</v>
      </c>
      <c r="I99" s="1" t="e">
        <f t="shared" si="10"/>
        <v>#N/A</v>
      </c>
      <c r="J99" s="1">
        <f t="shared" si="11"/>
        <v>0</v>
      </c>
      <c r="K99" s="1">
        <f t="shared" si="12"/>
        <v>0</v>
      </c>
      <c r="L99" s="1">
        <f t="shared" si="13"/>
        <v>0</v>
      </c>
      <c r="M99" s="178">
        <f t="shared" si="15"/>
        <v>11497.472752021948</v>
      </c>
      <c r="N99" s="178">
        <f t="shared" si="16"/>
        <v>5397.5622482922872</v>
      </c>
      <c r="O99" s="179">
        <f t="shared" si="18"/>
        <v>20903680.049554247</v>
      </c>
      <c r="P99" s="1"/>
      <c r="Q99" s="181"/>
      <c r="R99" s="181"/>
      <c r="S99" s="181"/>
      <c r="T99" s="181"/>
      <c r="U99" s="181"/>
      <c r="V99" s="181"/>
      <c r="W99" s="181"/>
      <c r="X99" s="181"/>
      <c r="Y99" s="181"/>
      <c r="Z99" s="181"/>
    </row>
    <row r="100" spans="2:26" x14ac:dyDescent="0.25">
      <c r="B100" s="170">
        <f t="shared" si="17"/>
        <v>2039</v>
      </c>
      <c r="C100" s="170">
        <f t="shared" si="17"/>
        <v>17</v>
      </c>
      <c r="D100" s="177">
        <f t="shared" ref="D100:F115" si="19">+(D99+J100)*IF($C100&lt;$C$79+1,D$79,IF($C100&lt;($C$79+$C$80+1),D$80,D$81))</f>
        <v>8624.8151558325135</v>
      </c>
      <c r="E100" s="177">
        <f t="shared" si="19"/>
        <v>486.15045305216159</v>
      </c>
      <c r="F100" s="177">
        <f t="shared" si="19"/>
        <v>2454.0889890578051</v>
      </c>
      <c r="G100" s="170">
        <f t="shared" si="9"/>
        <v>1</v>
      </c>
      <c r="H100" s="170">
        <f t="shared" si="14"/>
        <v>4411491.93047438</v>
      </c>
      <c r="I100" s="1" t="e">
        <f t="shared" si="10"/>
        <v>#N/A</v>
      </c>
      <c r="J100" s="1">
        <f t="shared" si="11"/>
        <v>0</v>
      </c>
      <c r="K100" s="1">
        <f t="shared" si="12"/>
        <v>0</v>
      </c>
      <c r="L100" s="1">
        <f t="shared" si="13"/>
        <v>0</v>
      </c>
      <c r="M100" s="178">
        <f t="shared" si="15"/>
        <v>11565.054597942481</v>
      </c>
      <c r="N100" s="178">
        <f t="shared" si="16"/>
        <v>5435.1029944242873</v>
      </c>
      <c r="O100" s="179">
        <f t="shared" si="18"/>
        <v>22888851.418267719</v>
      </c>
      <c r="P100" s="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</row>
    <row r="101" spans="2:26" x14ac:dyDescent="0.25">
      <c r="B101" s="170">
        <f t="shared" si="17"/>
        <v>2040</v>
      </c>
      <c r="C101" s="170">
        <f t="shared" si="17"/>
        <v>18</v>
      </c>
      <c r="D101" s="177">
        <f t="shared" si="19"/>
        <v>8676.0148552438222</v>
      </c>
      <c r="E101" s="177">
        <f t="shared" si="19"/>
        <v>484.5357628081901</v>
      </c>
      <c r="F101" s="177">
        <f t="shared" si="19"/>
        <v>2472.5309041490877</v>
      </c>
      <c r="G101" s="170">
        <f t="shared" si="9"/>
        <v>1</v>
      </c>
      <c r="H101" s="170">
        <f t="shared" si="14"/>
        <v>4442199.625452349</v>
      </c>
      <c r="I101" s="1" t="e">
        <f t="shared" si="10"/>
        <v>#N/A</v>
      </c>
      <c r="J101" s="1">
        <f t="shared" si="11"/>
        <v>0</v>
      </c>
      <c r="K101" s="1">
        <f t="shared" si="12"/>
        <v>0</v>
      </c>
      <c r="L101" s="1">
        <f t="shared" si="13"/>
        <v>0</v>
      </c>
      <c r="M101" s="178">
        <f t="shared" si="15"/>
        <v>11633.081522201099</v>
      </c>
      <c r="N101" s="178">
        <f t="shared" si="16"/>
        <v>5472.9358835141875</v>
      </c>
      <c r="O101" s="179">
        <f t="shared" si="18"/>
        <v>24887841.249721278</v>
      </c>
      <c r="P101" s="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</row>
    <row r="102" spans="2:26" x14ac:dyDescent="0.25">
      <c r="B102" s="170">
        <f t="shared" ref="B102:C117" si="20">+B101+1</f>
        <v>2041</v>
      </c>
      <c r="C102" s="170">
        <f t="shared" si="20"/>
        <v>19</v>
      </c>
      <c r="D102" s="177">
        <f t="shared" si="19"/>
        <v>8714.9843368008806</v>
      </c>
      <c r="E102" s="177">
        <f t="shared" si="19"/>
        <v>483.24637825794747</v>
      </c>
      <c r="F102" s="177">
        <f t="shared" si="19"/>
        <v>2481.7916297566057</v>
      </c>
      <c r="G102" s="170">
        <f t="shared" si="9"/>
        <v>1</v>
      </c>
      <c r="H102" s="170">
        <f t="shared" si="14"/>
        <v>4457397.7035959316</v>
      </c>
      <c r="I102" s="1" t="e">
        <f t="shared" si="10"/>
        <v>#N/A</v>
      </c>
      <c r="J102" s="1">
        <f t="shared" si="11"/>
        <v>0</v>
      </c>
      <c r="K102" s="1">
        <f t="shared" si="12"/>
        <v>0</v>
      </c>
      <c r="L102" s="1">
        <f t="shared" si="13"/>
        <v>0</v>
      </c>
      <c r="M102" s="178">
        <f t="shared" si="15"/>
        <v>11680.022344815434</v>
      </c>
      <c r="N102" s="178">
        <f t="shared" si="16"/>
        <v>5491.6604151079237</v>
      </c>
      <c r="O102" s="179">
        <f t="shared" si="18"/>
        <v>26893670.216339447</v>
      </c>
      <c r="P102" s="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</row>
    <row r="103" spans="2:26" x14ac:dyDescent="0.25">
      <c r="B103" s="170">
        <f t="shared" si="20"/>
        <v>2042</v>
      </c>
      <c r="C103" s="170">
        <f t="shared" si="20"/>
        <v>20</v>
      </c>
      <c r="D103" s="177">
        <f t="shared" si="19"/>
        <v>8754.1288549983965</v>
      </c>
      <c r="E103" s="177">
        <f t="shared" si="19"/>
        <v>481.96042485282561</v>
      </c>
      <c r="F103" s="177">
        <f t="shared" si="19"/>
        <v>2491.0870408916671</v>
      </c>
      <c r="G103" s="170">
        <f t="shared" si="9"/>
        <v>1</v>
      </c>
      <c r="H103" s="170">
        <f t="shared" si="14"/>
        <v>4472656.5370475501</v>
      </c>
      <c r="I103" s="1" t="e">
        <f t="shared" si="10"/>
        <v>#N/A</v>
      </c>
      <c r="J103" s="1">
        <f t="shared" si="11"/>
        <v>0</v>
      </c>
      <c r="K103" s="1">
        <f t="shared" si="12"/>
        <v>0</v>
      </c>
      <c r="L103" s="1">
        <f t="shared" si="13"/>
        <v>0</v>
      </c>
      <c r="M103" s="178">
        <f t="shared" si="15"/>
        <v>11727.176320742888</v>
      </c>
      <c r="N103" s="178">
        <f t="shared" si="16"/>
        <v>5510.4597992372283</v>
      </c>
      <c r="O103" s="179">
        <f t="shared" si="18"/>
        <v>28906365.658010844</v>
      </c>
      <c r="P103" s="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</row>
    <row r="104" spans="2:26" x14ac:dyDescent="0.25">
      <c r="B104" s="170">
        <f t="shared" si="20"/>
        <v>2043</v>
      </c>
      <c r="C104" s="170">
        <f t="shared" si="20"/>
        <v>21</v>
      </c>
      <c r="D104" s="177">
        <f t="shared" si="19"/>
        <v>8793.4491960368614</v>
      </c>
      <c r="E104" s="177">
        <f t="shared" si="19"/>
        <v>480.67789346230035</v>
      </c>
      <c r="F104" s="177">
        <f t="shared" si="19"/>
        <v>2500.4172674669671</v>
      </c>
      <c r="G104" s="170">
        <f t="shared" si="9"/>
        <v>1</v>
      </c>
      <c r="H104" s="170">
        <f t="shared" si="14"/>
        <v>4487976.3431662107</v>
      </c>
      <c r="I104" s="1" t="e">
        <f t="shared" si="10"/>
        <v>#N/A</v>
      </c>
      <c r="J104" s="1">
        <f t="shared" si="11"/>
        <v>0</v>
      </c>
      <c r="K104" s="1">
        <f t="shared" si="12"/>
        <v>0</v>
      </c>
      <c r="L104" s="1">
        <f t="shared" si="13"/>
        <v>0</v>
      </c>
      <c r="M104" s="178">
        <f t="shared" si="15"/>
        <v>11774.544356966129</v>
      </c>
      <c r="N104" s="178">
        <f t="shared" si="16"/>
        <v>5529.3343036955366</v>
      </c>
      <c r="O104" s="179">
        <f t="shared" si="18"/>
        <v>30925955.012435637</v>
      </c>
      <c r="P104" s="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</row>
    <row r="105" spans="2:26" x14ac:dyDescent="0.25">
      <c r="B105" s="170">
        <f t="shared" si="20"/>
        <v>2044</v>
      </c>
      <c r="C105" s="170">
        <f t="shared" si="20"/>
        <v>22</v>
      </c>
      <c r="D105" s="177">
        <f t="shared" si="19"/>
        <v>8832.946149648089</v>
      </c>
      <c r="E105" s="177">
        <f t="shared" si="19"/>
        <v>479.39877498014442</v>
      </c>
      <c r="F105" s="177">
        <f t="shared" si="19"/>
        <v>2509.7824398817811</v>
      </c>
      <c r="G105" s="170">
        <f t="shared" si="9"/>
        <v>1</v>
      </c>
      <c r="H105" s="170">
        <f t="shared" si="14"/>
        <v>4503357.3401521547</v>
      </c>
      <c r="I105" s="1" t="e">
        <f t="shared" si="10"/>
        <v>#N/A</v>
      </c>
      <c r="J105" s="1">
        <f t="shared" si="11"/>
        <v>0</v>
      </c>
      <c r="K105" s="1">
        <f t="shared" si="12"/>
        <v>0</v>
      </c>
      <c r="L105" s="1">
        <f t="shared" si="13"/>
        <v>0</v>
      </c>
      <c r="M105" s="178">
        <f t="shared" si="15"/>
        <v>11822.127364510014</v>
      </c>
      <c r="N105" s="178">
        <f t="shared" si="16"/>
        <v>5548.2841973127161</v>
      </c>
      <c r="O105" s="179">
        <f t="shared" si="18"/>
        <v>32952465.815504108</v>
      </c>
      <c r="P105" s="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</row>
    <row r="106" spans="2:26" x14ac:dyDescent="0.25">
      <c r="B106" s="170">
        <f t="shared" si="20"/>
        <v>2045</v>
      </c>
      <c r="C106" s="170">
        <f t="shared" si="20"/>
        <v>23</v>
      </c>
      <c r="D106" s="177">
        <f t="shared" si="19"/>
        <v>8872.6205091110805</v>
      </c>
      <c r="E106" s="177">
        <f t="shared" si="19"/>
        <v>478.123060324363</v>
      </c>
      <c r="F106" s="177">
        <f t="shared" si="19"/>
        <v>2519.1826890237876</v>
      </c>
      <c r="G106" s="170">
        <f t="shared" si="9"/>
        <v>1</v>
      </c>
      <c r="H106" s="170">
        <f t="shared" si="14"/>
        <v>4518799.7470499445</v>
      </c>
      <c r="I106" s="1" t="e">
        <f t="shared" si="10"/>
        <v>#N/A</v>
      </c>
      <c r="J106" s="1">
        <f t="shared" si="11"/>
        <v>0</v>
      </c>
      <c r="K106" s="1">
        <f t="shared" si="12"/>
        <v>0</v>
      </c>
      <c r="L106" s="1">
        <f t="shared" si="13"/>
        <v>0</v>
      </c>
      <c r="M106" s="178">
        <f t="shared" si="15"/>
        <v>11869.926258459231</v>
      </c>
      <c r="N106" s="178">
        <f t="shared" si="16"/>
        <v>5567.3097499588639</v>
      </c>
      <c r="O106" s="179">
        <f t="shared" si="18"/>
        <v>34985925.701676585</v>
      </c>
      <c r="P106" s="1"/>
      <c r="Q106" s="1"/>
      <c r="R106" s="1"/>
      <c r="S106" s="1"/>
      <c r="T106" s="1"/>
      <c r="U106" s="1"/>
      <c r="V106" s="1"/>
    </row>
    <row r="107" spans="2:26" x14ac:dyDescent="0.25">
      <c r="B107" s="170">
        <f t="shared" si="20"/>
        <v>2046</v>
      </c>
      <c r="C107" s="170">
        <f>+C106+1</f>
        <v>24</v>
      </c>
      <c r="D107" s="177">
        <f t="shared" si="19"/>
        <v>8912.4730712679575</v>
      </c>
      <c r="E107" s="177">
        <f t="shared" si="19"/>
        <v>476.85074043712899</v>
      </c>
      <c r="F107" s="177">
        <f t="shared" si="19"/>
        <v>2528.6181462708983</v>
      </c>
      <c r="G107" s="170">
        <f t="shared" si="9"/>
        <v>1</v>
      </c>
      <c r="H107" s="170">
        <f t="shared" si="14"/>
        <v>4534303.7837515511</v>
      </c>
      <c r="I107" s="1" t="e">
        <f t="shared" si="10"/>
        <v>#N/A</v>
      </c>
      <c r="J107" s="1">
        <f t="shared" si="11"/>
        <v>0</v>
      </c>
      <c r="K107" s="1">
        <f t="shared" si="12"/>
        <v>0</v>
      </c>
      <c r="L107" s="1">
        <f t="shared" si="13"/>
        <v>0</v>
      </c>
      <c r="M107" s="178">
        <f t="shared" si="15"/>
        <v>11917.941957975985</v>
      </c>
      <c r="N107" s="178">
        <f t="shared" si="16"/>
        <v>5586.4112325481128</v>
      </c>
      <c r="O107" s="179">
        <f t="shared" si="18"/>
        <v>37026362.40436478</v>
      </c>
      <c r="P107" s="1"/>
      <c r="Q107" s="1"/>
      <c r="R107" s="1"/>
      <c r="S107" s="1"/>
      <c r="T107" s="1"/>
      <c r="U107" s="1"/>
      <c r="V107" s="1"/>
    </row>
    <row r="108" spans="2:26" x14ac:dyDescent="0.25">
      <c r="B108" s="170">
        <f>+B107+1</f>
        <v>2047</v>
      </c>
      <c r="C108" s="170">
        <f t="shared" si="20"/>
        <v>25</v>
      </c>
      <c r="D108" s="177">
        <f t="shared" si="19"/>
        <v>8952.5046365399612</v>
      </c>
      <c r="E108" s="177">
        <f t="shared" si="19"/>
        <v>475.58180628471888</v>
      </c>
      <c r="F108" s="177">
        <f t="shared" si="19"/>
        <v>2538.0889434930932</v>
      </c>
      <c r="G108" s="170">
        <f t="shared" si="9"/>
        <v>1</v>
      </c>
      <c r="H108" s="170">
        <f t="shared" si="14"/>
        <v>4549869.6709994571</v>
      </c>
      <c r="I108" s="1" t="e">
        <f t="shared" si="10"/>
        <v>#N/A</v>
      </c>
      <c r="J108" s="1">
        <f t="shared" si="11"/>
        <v>0</v>
      </c>
      <c r="K108" s="1">
        <f t="shared" si="12"/>
        <v>0</v>
      </c>
      <c r="L108" s="1">
        <f t="shared" si="13"/>
        <v>0</v>
      </c>
      <c r="M108" s="178">
        <f t="shared" si="15"/>
        <v>11966.175386317773</v>
      </c>
      <c r="N108" s="178">
        <f t="shared" si="16"/>
        <v>5605.5889170424525</v>
      </c>
      <c r="O108" s="179">
        <f t="shared" si="18"/>
        <v>39073803.756314538</v>
      </c>
      <c r="P108" s="1"/>
      <c r="Q108" s="1"/>
      <c r="R108" s="1"/>
      <c r="S108" s="1"/>
      <c r="T108" s="1"/>
      <c r="U108" s="1"/>
      <c r="V108" s="1"/>
    </row>
    <row r="109" spans="2:26" x14ac:dyDescent="0.25">
      <c r="B109" s="189">
        <f t="shared" ref="B109:C124" si="21">+B108+1</f>
        <v>2048</v>
      </c>
      <c r="C109" s="189">
        <f t="shared" si="20"/>
        <v>26</v>
      </c>
      <c r="D109" s="190">
        <f t="shared" si="19"/>
        <v>8992.7160089435329</v>
      </c>
      <c r="E109" s="190">
        <f t="shared" si="19"/>
        <v>474.31624885744856</v>
      </c>
      <c r="F109" s="190">
        <f t="shared" si="19"/>
        <v>2547.5952130542632</v>
      </c>
      <c r="G109" s="170">
        <f t="shared" si="9"/>
        <v>1</v>
      </c>
      <c r="H109" s="170">
        <f t="shared" si="14"/>
        <v>4565497.6303897677</v>
      </c>
      <c r="I109" s="1" t="e">
        <f t="shared" si="10"/>
        <v>#N/A</v>
      </c>
      <c r="J109" s="1">
        <f t="shared" si="11"/>
        <v>0</v>
      </c>
      <c r="K109" s="1">
        <f t="shared" si="12"/>
        <v>0</v>
      </c>
      <c r="L109" s="1">
        <f t="shared" si="13"/>
        <v>0</v>
      </c>
      <c r="M109" s="178">
        <f t="shared" si="15"/>
        <v>12014.627470855245</v>
      </c>
      <c r="N109" s="178">
        <f t="shared" si="16"/>
        <v>5624.843076455566</v>
      </c>
      <c r="O109" s="179">
        <f t="shared" si="18"/>
        <v>41128277.689989932</v>
      </c>
      <c r="P109" s="1"/>
      <c r="Q109" s="1"/>
      <c r="R109" s="1"/>
      <c r="S109" s="1"/>
      <c r="T109" s="1"/>
      <c r="U109" s="1"/>
      <c r="V109" s="1"/>
    </row>
    <row r="110" spans="2:26" x14ac:dyDescent="0.25">
      <c r="B110" s="189">
        <f t="shared" si="21"/>
        <v>2049</v>
      </c>
      <c r="C110" s="189">
        <f t="shared" si="20"/>
        <v>27</v>
      </c>
      <c r="D110" s="190">
        <f t="shared" si="19"/>
        <v>9033.1079961064625</v>
      </c>
      <c r="E110" s="190">
        <f t="shared" si="19"/>
        <v>473.05405916960927</v>
      </c>
      <c r="F110" s="190">
        <f t="shared" si="19"/>
        <v>2557.1370878140619</v>
      </c>
      <c r="G110" s="170">
        <f t="shared" si="9"/>
        <v>0</v>
      </c>
      <c r="H110" s="170">
        <f t="shared" si="14"/>
        <v>0</v>
      </c>
      <c r="I110" s="1" t="e">
        <f t="shared" si="10"/>
        <v>#N/A</v>
      </c>
      <c r="J110" s="1">
        <f t="shared" si="11"/>
        <v>0</v>
      </c>
      <c r="K110" s="1">
        <f t="shared" si="12"/>
        <v>0</v>
      </c>
      <c r="L110" s="1">
        <f t="shared" si="13"/>
        <v>0</v>
      </c>
      <c r="M110" s="178">
        <f t="shared" si="15"/>
        <v>12063.299143090135</v>
      </c>
      <c r="N110" s="178">
        <f t="shared" si="16"/>
        <v>0</v>
      </c>
      <c r="O110" s="179">
        <f t="shared" si="18"/>
        <v>41128277.689989932</v>
      </c>
      <c r="P110" s="1"/>
      <c r="Q110" s="1"/>
      <c r="R110" s="1"/>
      <c r="S110" s="1"/>
      <c r="T110" s="1"/>
      <c r="U110" s="1"/>
      <c r="V110" s="1"/>
    </row>
    <row r="111" spans="2:26" x14ac:dyDescent="0.25">
      <c r="B111" s="189">
        <f t="shared" si="21"/>
        <v>2050</v>
      </c>
      <c r="C111" s="189">
        <f t="shared" si="20"/>
        <v>28</v>
      </c>
      <c r="D111" s="190">
        <f t="shared" si="19"/>
        <v>9073.6814092841068</v>
      </c>
      <c r="E111" s="190">
        <f t="shared" si="19"/>
        <v>471.79522825940393</v>
      </c>
      <c r="F111" s="190">
        <f t="shared" si="19"/>
        <v>2566.7147011297602</v>
      </c>
      <c r="G111" s="170">
        <f t="shared" si="9"/>
        <v>0</v>
      </c>
      <c r="H111" s="170">
        <f t="shared" si="14"/>
        <v>0</v>
      </c>
      <c r="I111" s="1" t="e">
        <f t="shared" si="10"/>
        <v>#N/A</v>
      </c>
      <c r="J111" s="1">
        <f t="shared" si="11"/>
        <v>0</v>
      </c>
      <c r="K111" s="1">
        <f t="shared" si="12"/>
        <v>0</v>
      </c>
      <c r="L111" s="1">
        <f t="shared" si="13"/>
        <v>0</v>
      </c>
      <c r="M111" s="178">
        <f t="shared" si="15"/>
        <v>12112.19133867327</v>
      </c>
      <c r="N111" s="178">
        <f t="shared" si="16"/>
        <v>0</v>
      </c>
      <c r="O111" s="179">
        <f t="shared" si="18"/>
        <v>41128277.689989932</v>
      </c>
      <c r="P111" s="1"/>
      <c r="Q111" s="1"/>
      <c r="R111" s="1"/>
      <c r="S111" s="1"/>
      <c r="T111" s="1"/>
      <c r="U111" s="1"/>
      <c r="V111" s="1"/>
    </row>
    <row r="112" spans="2:26" x14ac:dyDescent="0.25">
      <c r="B112" s="189">
        <f t="shared" si="21"/>
        <v>2051</v>
      </c>
      <c r="C112" s="189">
        <f t="shared" si="20"/>
        <v>29</v>
      </c>
      <c r="D112" s="190">
        <f t="shared" si="19"/>
        <v>9114.4370633756862</v>
      </c>
      <c r="E112" s="190">
        <f t="shared" si="19"/>
        <v>470.53974718888344</v>
      </c>
      <c r="F112" s="190">
        <f t="shared" si="19"/>
        <v>2576.3281868581116</v>
      </c>
      <c r="G112" s="170">
        <f t="shared" si="9"/>
        <v>0</v>
      </c>
      <c r="H112" s="170">
        <f t="shared" si="14"/>
        <v>0</v>
      </c>
      <c r="I112" s="1" t="e">
        <f t="shared" si="10"/>
        <v>#N/A</v>
      </c>
      <c r="J112" s="1">
        <f t="shared" si="11"/>
        <v>0</v>
      </c>
      <c r="K112" s="1">
        <f t="shared" si="12"/>
        <v>0</v>
      </c>
      <c r="L112" s="1">
        <f t="shared" si="13"/>
        <v>0</v>
      </c>
      <c r="M112" s="178">
        <f t="shared" si="15"/>
        <v>12161.304997422681</v>
      </c>
      <c r="N112" s="178">
        <f t="shared" si="16"/>
        <v>0</v>
      </c>
      <c r="O112" s="179">
        <f t="shared" si="18"/>
        <v>41128277.689989932</v>
      </c>
      <c r="P112" s="1"/>
      <c r="Q112" s="1"/>
      <c r="R112" s="1"/>
      <c r="S112" s="1"/>
      <c r="T112" s="1"/>
      <c r="U112" s="1"/>
      <c r="V112" s="1"/>
    </row>
    <row r="113" spans="2:22" x14ac:dyDescent="0.25">
      <c r="B113" s="189">
        <f t="shared" si="21"/>
        <v>2052</v>
      </c>
      <c r="C113" s="189">
        <f t="shared" si="20"/>
        <v>30</v>
      </c>
      <c r="D113" s="190">
        <f t="shared" si="19"/>
        <v>9155.3757769406493</v>
      </c>
      <c r="E113" s="190">
        <f t="shared" si="19"/>
        <v>469.28760704388327</v>
      </c>
      <c r="F113" s="190">
        <f t="shared" si="19"/>
        <v>2585.9776793572228</v>
      </c>
      <c r="G113" s="170">
        <f t="shared" si="9"/>
        <v>0</v>
      </c>
      <c r="H113" s="170">
        <f t="shared" si="14"/>
        <v>0</v>
      </c>
      <c r="I113" s="1" t="e">
        <f t="shared" si="10"/>
        <v>#N/A</v>
      </c>
      <c r="J113" s="1">
        <f t="shared" si="11"/>
        <v>0</v>
      </c>
      <c r="K113" s="1">
        <f t="shared" si="12"/>
        <v>0</v>
      </c>
      <c r="L113" s="1">
        <f t="shared" si="13"/>
        <v>0</v>
      </c>
      <c r="M113" s="178">
        <f t="shared" si="15"/>
        <v>12210.641063341754</v>
      </c>
      <c r="N113" s="178">
        <f t="shared" si="16"/>
        <v>0</v>
      </c>
      <c r="O113" s="179">
        <f t="shared" si="18"/>
        <v>41128277.689989932</v>
      </c>
      <c r="P113" s="1"/>
      <c r="Q113" s="1"/>
      <c r="R113" s="1"/>
      <c r="S113" s="1"/>
      <c r="T113" s="1"/>
      <c r="U113" s="1"/>
      <c r="V113" s="1"/>
    </row>
    <row r="114" spans="2:22" x14ac:dyDescent="0.25">
      <c r="B114" s="189">
        <f t="shared" si="21"/>
        <v>2053</v>
      </c>
      <c r="C114" s="189">
        <f t="shared" si="20"/>
        <v>31</v>
      </c>
      <c r="D114" s="190">
        <f t="shared" si="19"/>
        <v>9196.4983722151137</v>
      </c>
      <c r="E114" s="190">
        <f t="shared" si="19"/>
        <v>468.03879893395998</v>
      </c>
      <c r="F114" s="190">
        <f t="shared" si="19"/>
        <v>2595.663313488431</v>
      </c>
      <c r="G114" s="170">
        <f t="shared" si="9"/>
        <v>0</v>
      </c>
      <c r="H114" s="170">
        <f t="shared" si="14"/>
        <v>0</v>
      </c>
      <c r="I114" s="1" t="e">
        <f t="shared" si="10"/>
        <v>#N/A</v>
      </c>
      <c r="J114" s="1">
        <f t="shared" si="11"/>
        <v>0</v>
      </c>
      <c r="K114" s="1">
        <f t="shared" si="12"/>
        <v>0</v>
      </c>
      <c r="L114" s="1">
        <f t="shared" si="13"/>
        <v>0</v>
      </c>
      <c r="M114" s="178">
        <f t="shared" si="15"/>
        <v>12260.200484637504</v>
      </c>
      <c r="N114" s="178">
        <f t="shared" si="16"/>
        <v>0</v>
      </c>
      <c r="O114" s="179">
        <f t="shared" si="18"/>
        <v>41128277.689989932</v>
      </c>
      <c r="P114" s="1"/>
      <c r="Q114" s="1"/>
      <c r="R114" s="1"/>
      <c r="S114" s="1"/>
      <c r="T114" s="1"/>
      <c r="U114" s="1"/>
      <c r="V114" s="1"/>
    </row>
    <row r="115" spans="2:22" x14ac:dyDescent="0.25">
      <c r="B115" s="189">
        <f t="shared" si="21"/>
        <v>2054</v>
      </c>
      <c r="C115" s="189">
        <f t="shared" si="20"/>
        <v>32</v>
      </c>
      <c r="D115" s="190">
        <f t="shared" si="19"/>
        <v>9237.8056751283802</v>
      </c>
      <c r="E115" s="190">
        <f t="shared" si="19"/>
        <v>466.79331399232842</v>
      </c>
      <c r="F115" s="190">
        <f t="shared" si="19"/>
        <v>2605.3852246181891</v>
      </c>
      <c r="G115" s="170">
        <f t="shared" si="9"/>
        <v>0</v>
      </c>
      <c r="H115" s="170">
        <f t="shared" si="14"/>
        <v>0</v>
      </c>
      <c r="I115" s="1" t="e">
        <f t="shared" si="10"/>
        <v>#N/A</v>
      </c>
      <c r="J115" s="1">
        <f t="shared" si="11"/>
        <v>0</v>
      </c>
      <c r="K115" s="1">
        <f t="shared" si="12"/>
        <v>0</v>
      </c>
      <c r="L115" s="1">
        <f t="shared" si="13"/>
        <v>0</v>
      </c>
      <c r="M115" s="178">
        <f t="shared" si="15"/>
        <v>12309.984213738897</v>
      </c>
      <c r="N115" s="178">
        <f t="shared" si="16"/>
        <v>0</v>
      </c>
      <c r="O115" s="179">
        <f t="shared" si="18"/>
        <v>41128277.689989932</v>
      </c>
      <c r="P115" s="1"/>
      <c r="Q115" s="1"/>
      <c r="R115" s="1"/>
      <c r="S115" s="1"/>
      <c r="T115" s="1"/>
      <c r="U115" s="1"/>
      <c r="V115" s="1"/>
    </row>
    <row r="116" spans="2:22" x14ac:dyDescent="0.25">
      <c r="B116" s="189">
        <f t="shared" si="21"/>
        <v>2055</v>
      </c>
      <c r="C116" s="189">
        <f t="shared" si="20"/>
        <v>33</v>
      </c>
      <c r="D116" s="190">
        <f t="shared" ref="D116:F126" si="22">+(D115+J116)*IF($C116&lt;$C$79+1,D$79,IF($C116&lt;($C$79+$C$80+1),D$80,D$81))</f>
        <v>9279.2985153195223</v>
      </c>
      <c r="E116" s="190">
        <f t="shared" si="22"/>
        <v>465.55114337579846</v>
      </c>
      <c r="F116" s="190">
        <f t="shared" si="22"/>
        <v>2615.1435486199571</v>
      </c>
      <c r="G116" s="170">
        <f t="shared" si="9"/>
        <v>0</v>
      </c>
      <c r="H116" s="170">
        <f t="shared" si="14"/>
        <v>0</v>
      </c>
      <c r="I116" s="1" t="e">
        <f t="shared" si="10"/>
        <v>#N/A</v>
      </c>
      <c r="J116" s="1">
        <f t="shared" si="11"/>
        <v>0</v>
      </c>
      <c r="K116" s="1">
        <f t="shared" si="12"/>
        <v>0</v>
      </c>
      <c r="L116" s="1">
        <f t="shared" si="13"/>
        <v>0</v>
      </c>
      <c r="M116" s="178">
        <f t="shared" si="15"/>
        <v>12359.993207315278</v>
      </c>
      <c r="N116" s="178">
        <f t="shared" si="16"/>
        <v>0</v>
      </c>
      <c r="O116" s="179">
        <f t="shared" si="18"/>
        <v>41128277.689989932</v>
      </c>
      <c r="P116" s="1"/>
      <c r="Q116" s="1"/>
      <c r="R116" s="1"/>
      <c r="S116" s="1"/>
      <c r="T116" s="1"/>
      <c r="U116" s="1"/>
      <c r="V116" s="1"/>
    </row>
    <row r="117" spans="2:22" x14ac:dyDescent="0.25">
      <c r="B117" s="189">
        <f t="shared" si="21"/>
        <v>2056</v>
      </c>
      <c r="C117" s="189">
        <f t="shared" si="20"/>
        <v>34</v>
      </c>
      <c r="D117" s="190">
        <f t="shared" si="22"/>
        <v>9320.9777261540476</v>
      </c>
      <c r="E117" s="190">
        <f t="shared" si="22"/>
        <v>464.31227826471235</v>
      </c>
      <c r="F117" s="190">
        <f t="shared" si="22"/>
        <v>2624.9384218761015</v>
      </c>
      <c r="G117" s="170">
        <f t="shared" si="9"/>
        <v>0</v>
      </c>
      <c r="H117" s="170">
        <f t="shared" si="14"/>
        <v>0</v>
      </c>
      <c r="I117" s="1" t="e">
        <f t="shared" si="10"/>
        <v>#N/A</v>
      </c>
      <c r="J117" s="1">
        <f t="shared" si="11"/>
        <v>0</v>
      </c>
      <c r="K117" s="1">
        <f t="shared" si="12"/>
        <v>0</v>
      </c>
      <c r="L117" s="1">
        <f t="shared" si="13"/>
        <v>0</v>
      </c>
      <c r="M117" s="178">
        <f t="shared" si="15"/>
        <v>12410.22842629486</v>
      </c>
      <c r="N117" s="178">
        <f t="shared" si="16"/>
        <v>0</v>
      </c>
      <c r="O117" s="179">
        <f t="shared" si="18"/>
        <v>41128277.689989932</v>
      </c>
      <c r="P117" s="1"/>
      <c r="Q117" s="1"/>
      <c r="R117" s="1"/>
      <c r="S117" s="1"/>
      <c r="T117" s="1"/>
      <c r="U117" s="1"/>
      <c r="V117" s="1"/>
    </row>
    <row r="118" spans="2:22" x14ac:dyDescent="0.25">
      <c r="B118" s="189">
        <f t="shared" si="21"/>
        <v>2057</v>
      </c>
      <c r="C118" s="189">
        <f t="shared" si="21"/>
        <v>35</v>
      </c>
      <c r="D118" s="190">
        <f t="shared" si="22"/>
        <v>9362.8441447406385</v>
      </c>
      <c r="E118" s="190">
        <f t="shared" si="22"/>
        <v>463.07670986288218</v>
      </c>
      <c r="F118" s="190">
        <f t="shared" si="22"/>
        <v>2634.7699812798019</v>
      </c>
      <c r="G118" s="170">
        <f t="shared" si="9"/>
        <v>0</v>
      </c>
      <c r="H118" s="170">
        <f t="shared" si="14"/>
        <v>0</v>
      </c>
      <c r="I118" s="1" t="e">
        <f t="shared" si="10"/>
        <v>#N/A</v>
      </c>
      <c r="J118" s="1">
        <f t="shared" si="11"/>
        <v>0</v>
      </c>
      <c r="K118" s="1">
        <f t="shared" si="12"/>
        <v>0</v>
      </c>
      <c r="L118" s="1">
        <f t="shared" si="13"/>
        <v>0</v>
      </c>
      <c r="M118" s="178">
        <f t="shared" si="15"/>
        <v>12460.690835883323</v>
      </c>
      <c r="N118" s="178">
        <f t="shared" si="16"/>
        <v>0</v>
      </c>
      <c r="O118" s="179">
        <f t="shared" si="18"/>
        <v>41128277.689989932</v>
      </c>
      <c r="P118" s="1"/>
      <c r="Q118" s="1"/>
      <c r="R118" s="1"/>
      <c r="S118" s="1"/>
      <c r="T118" s="1"/>
      <c r="U118" s="1"/>
      <c r="V118" s="1"/>
    </row>
    <row r="119" spans="2:22" x14ac:dyDescent="0.25">
      <c r="B119" s="189">
        <f t="shared" si="21"/>
        <v>2058</v>
      </c>
      <c r="C119" s="189">
        <f t="shared" si="21"/>
        <v>36</v>
      </c>
      <c r="D119" s="190">
        <f t="shared" si="22"/>
        <v>9404.8986119479596</v>
      </c>
      <c r="E119" s="190">
        <f t="shared" si="22"/>
        <v>461.84442939752722</v>
      </c>
      <c r="F119" s="190">
        <f t="shared" si="22"/>
        <v>2644.6383642369624</v>
      </c>
      <c r="G119" s="170">
        <f t="shared" si="9"/>
        <v>0</v>
      </c>
      <c r="H119" s="170">
        <f t="shared" si="14"/>
        <v>0</v>
      </c>
      <c r="I119" s="1" t="e">
        <f t="shared" si="10"/>
        <v>#N/A</v>
      </c>
      <c r="J119" s="1">
        <f t="shared" si="11"/>
        <v>0</v>
      </c>
      <c r="K119" s="1">
        <f t="shared" si="12"/>
        <v>0</v>
      </c>
      <c r="L119" s="1">
        <f t="shared" si="13"/>
        <v>0</v>
      </c>
      <c r="M119" s="178">
        <f t="shared" si="15"/>
        <v>12511.38140558245</v>
      </c>
      <c r="N119" s="178">
        <f t="shared" si="16"/>
        <v>0</v>
      </c>
      <c r="O119" s="179">
        <f t="shared" si="18"/>
        <v>41128277.689989932</v>
      </c>
      <c r="P119" s="1"/>
      <c r="Q119" s="1"/>
      <c r="R119" s="1"/>
      <c r="S119" s="1"/>
      <c r="T119" s="1"/>
      <c r="U119" s="1"/>
      <c r="V119" s="1"/>
    </row>
    <row r="120" spans="2:22" x14ac:dyDescent="0.25">
      <c r="B120" s="189">
        <f t="shared" si="21"/>
        <v>2059</v>
      </c>
      <c r="C120" s="189">
        <f t="shared" si="21"/>
        <v>37</v>
      </c>
      <c r="D120" s="190">
        <f t="shared" si="22"/>
        <v>9447.1419724215521</v>
      </c>
      <c r="E120" s="190">
        <f t="shared" si="22"/>
        <v>460.6154281192118</v>
      </c>
      <c r="F120" s="190">
        <f t="shared" si="22"/>
        <v>2654.5437086681345</v>
      </c>
      <c r="G120" s="170">
        <f t="shared" si="9"/>
        <v>0</v>
      </c>
      <c r="H120" s="170">
        <f t="shared" si="14"/>
        <v>0</v>
      </c>
      <c r="I120" s="1" t="e">
        <f t="shared" si="10"/>
        <v>#N/A</v>
      </c>
      <c r="J120" s="1">
        <f t="shared" si="11"/>
        <v>0</v>
      </c>
      <c r="K120" s="1">
        <f t="shared" si="12"/>
        <v>0</v>
      </c>
      <c r="L120" s="1">
        <f t="shared" si="13"/>
        <v>0</v>
      </c>
      <c r="M120" s="178">
        <f t="shared" si="15"/>
        <v>12562.301109208898</v>
      </c>
      <c r="N120" s="178">
        <f t="shared" si="16"/>
        <v>0</v>
      </c>
      <c r="O120" s="179">
        <f t="shared" si="18"/>
        <v>41128277.689989932</v>
      </c>
      <c r="P120" s="1"/>
      <c r="Q120" s="1"/>
      <c r="R120" s="1"/>
      <c r="S120" s="1"/>
      <c r="T120" s="1"/>
      <c r="U120" s="1"/>
      <c r="V120" s="1"/>
    </row>
    <row r="121" spans="2:22" x14ac:dyDescent="0.25">
      <c r="B121" s="189">
        <f t="shared" si="21"/>
        <v>2060</v>
      </c>
      <c r="C121" s="189">
        <f t="shared" si="21"/>
        <v>38</v>
      </c>
      <c r="D121" s="190">
        <f t="shared" si="22"/>
        <v>9489.5750746007961</v>
      </c>
      <c r="E121" s="190">
        <f t="shared" si="22"/>
        <v>459.38969730178309</v>
      </c>
      <c r="F121" s="190">
        <f t="shared" si="22"/>
        <v>2664.4861530104426</v>
      </c>
      <c r="G121" s="170">
        <f t="shared" si="9"/>
        <v>0</v>
      </c>
      <c r="H121" s="170">
        <f t="shared" si="14"/>
        <v>0</v>
      </c>
      <c r="I121" s="1" t="e">
        <f t="shared" si="10"/>
        <v>#N/A</v>
      </c>
      <c r="J121" s="1">
        <f t="shared" si="11"/>
        <v>0</v>
      </c>
      <c r="K121" s="1">
        <f t="shared" si="12"/>
        <v>0</v>
      </c>
      <c r="L121" s="1">
        <f t="shared" si="13"/>
        <v>0</v>
      </c>
      <c r="M121" s="178">
        <f t="shared" si="15"/>
        <v>12613.450924913022</v>
      </c>
      <c r="N121" s="178">
        <f t="shared" si="16"/>
        <v>0</v>
      </c>
      <c r="O121" s="179">
        <f t="shared" si="18"/>
        <v>41128277.689989932</v>
      </c>
      <c r="P121" s="1"/>
      <c r="Q121" s="1"/>
      <c r="R121" s="1"/>
      <c r="S121" s="1"/>
      <c r="T121" s="1"/>
      <c r="U121" s="1"/>
      <c r="V121" s="1"/>
    </row>
    <row r="122" spans="2:22" x14ac:dyDescent="0.25">
      <c r="B122" s="189">
        <f t="shared" si="21"/>
        <v>2061</v>
      </c>
      <c r="C122" s="189">
        <f t="shared" si="21"/>
        <v>39</v>
      </c>
      <c r="D122" s="190">
        <f t="shared" si="22"/>
        <v>9532.1987707359476</v>
      </c>
      <c r="E122" s="190">
        <f t="shared" si="22"/>
        <v>458.16722824230925</v>
      </c>
      <c r="F122" s="190">
        <f t="shared" si="22"/>
        <v>2674.46583621952</v>
      </c>
      <c r="G122" s="170">
        <f t="shared" si="9"/>
        <v>0</v>
      </c>
      <c r="H122" s="170">
        <f t="shared" si="14"/>
        <v>0</v>
      </c>
      <c r="I122" s="1" t="e">
        <f t="shared" si="10"/>
        <v>#N/A</v>
      </c>
      <c r="J122" s="1">
        <f t="shared" si="11"/>
        <v>0</v>
      </c>
      <c r="K122" s="1">
        <f t="shared" si="12"/>
        <v>0</v>
      </c>
      <c r="L122" s="1">
        <f t="shared" si="13"/>
        <v>0</v>
      </c>
      <c r="M122" s="178">
        <f t="shared" si="15"/>
        <v>12664.831835197778</v>
      </c>
      <c r="N122" s="178">
        <f t="shared" si="16"/>
        <v>0</v>
      </c>
      <c r="O122" s="179">
        <f t="shared" si="18"/>
        <v>41128277.689989932</v>
      </c>
      <c r="P122" s="1"/>
      <c r="Q122" s="1"/>
      <c r="R122" s="1"/>
      <c r="S122" s="1"/>
      <c r="T122" s="1"/>
      <c r="U122" s="1"/>
      <c r="V122" s="1"/>
    </row>
    <row r="123" spans="2:22" x14ac:dyDescent="0.25">
      <c r="B123" s="189">
        <f t="shared" si="21"/>
        <v>2062</v>
      </c>
      <c r="C123" s="189">
        <f t="shared" si="21"/>
        <v>40</v>
      </c>
      <c r="D123" s="190">
        <f t="shared" si="22"/>
        <v>9575.0139169052618</v>
      </c>
      <c r="E123" s="190">
        <f t="shared" si="22"/>
        <v>456.94801226101748</v>
      </c>
      <c r="F123" s="190">
        <f t="shared" si="22"/>
        <v>2684.4828977714501</v>
      </c>
      <c r="G123" s="170">
        <f t="shared" si="9"/>
        <v>0</v>
      </c>
      <c r="H123" s="170">
        <f t="shared" si="14"/>
        <v>0</v>
      </c>
      <c r="I123" s="1" t="e">
        <f t="shared" si="10"/>
        <v>#N/A</v>
      </c>
      <c r="J123" s="1">
        <f t="shared" si="11"/>
        <v>0</v>
      </c>
      <c r="K123" s="1">
        <f t="shared" si="12"/>
        <v>0</v>
      </c>
      <c r="L123" s="1">
        <f t="shared" si="13"/>
        <v>0</v>
      </c>
      <c r="M123" s="178">
        <f t="shared" si="15"/>
        <v>12716.444826937728</v>
      </c>
      <c r="N123" s="178">
        <f t="shared" si="16"/>
        <v>0</v>
      </c>
      <c r="O123" s="179">
        <f t="shared" si="18"/>
        <v>41128277.689989932</v>
      </c>
      <c r="P123" s="1"/>
      <c r="Q123" s="1"/>
      <c r="R123" s="1"/>
      <c r="S123" s="1"/>
      <c r="T123" s="1"/>
      <c r="U123" s="1"/>
      <c r="V123" s="1"/>
    </row>
    <row r="124" spans="2:22" x14ac:dyDescent="0.25">
      <c r="B124" s="189">
        <f t="shared" si="21"/>
        <v>2063</v>
      </c>
      <c r="C124" s="189">
        <f t="shared" si="21"/>
        <v>41</v>
      </c>
      <c r="D124" s="190">
        <f t="shared" si="22"/>
        <v>9618.021373032183</v>
      </c>
      <c r="E124" s="190">
        <f t="shared" si="22"/>
        <v>455.73204070123256</v>
      </c>
      <c r="F124" s="190">
        <f t="shared" si="22"/>
        <v>2694.5374776647163</v>
      </c>
      <c r="G124" s="170">
        <f t="shared" si="9"/>
        <v>0</v>
      </c>
      <c r="H124" s="170">
        <f t="shared" si="14"/>
        <v>0</v>
      </c>
      <c r="I124" s="1" t="e">
        <f t="shared" si="10"/>
        <v>#N/A</v>
      </c>
      <c r="J124" s="1">
        <f t="shared" si="11"/>
        <v>0</v>
      </c>
      <c r="K124" s="1">
        <f t="shared" si="12"/>
        <v>0</v>
      </c>
      <c r="L124" s="1">
        <f t="shared" si="13"/>
        <v>0</v>
      </c>
      <c r="M124" s="178">
        <f t="shared" si="15"/>
        <v>12768.290891398132</v>
      </c>
      <c r="N124" s="178">
        <f t="shared" si="16"/>
        <v>0</v>
      </c>
      <c r="O124" s="179">
        <f t="shared" si="18"/>
        <v>41128277.689989932</v>
      </c>
      <c r="P124" s="1"/>
      <c r="Q124" s="1"/>
      <c r="R124" s="1"/>
      <c r="S124" s="1"/>
      <c r="T124" s="1"/>
      <c r="U124" s="1"/>
      <c r="V124" s="1"/>
    </row>
    <row r="125" spans="2:22" x14ac:dyDescent="0.25">
      <c r="B125" s="189">
        <f>+B124+1</f>
        <v>2064</v>
      </c>
      <c r="C125" s="189">
        <f>+C124+1</f>
        <v>42</v>
      </c>
      <c r="D125" s="190">
        <f t="shared" si="22"/>
        <v>9661.2220029026175</v>
      </c>
      <c r="E125" s="190">
        <f t="shared" si="22"/>
        <v>454.5193049293153</v>
      </c>
      <c r="F125" s="190">
        <f t="shared" si="22"/>
        <v>2704.6297164221583</v>
      </c>
      <c r="G125" s="170">
        <f>IF(C125&gt;($C$83-$U$3),IF(C125&lt;($C$83+1),1,0),0)</f>
        <v>0</v>
      </c>
      <c r="H125" s="170">
        <f>(+D125*$D$82+E125*$E$82+F125*$F$82)*365.25*G125</f>
        <v>0</v>
      </c>
      <c r="I125" s="1" t="e">
        <f>VLOOKUP(B125,$Q$52:$T$58,1,FALSE)</f>
        <v>#N/A</v>
      </c>
      <c r="J125" s="1">
        <f t="shared" si="11"/>
        <v>0</v>
      </c>
      <c r="K125" s="1">
        <f t="shared" si="12"/>
        <v>0</v>
      </c>
      <c r="L125" s="1">
        <f t="shared" si="13"/>
        <v>0</v>
      </c>
      <c r="M125" s="178">
        <f>SUM(D125:F125)</f>
        <v>12820.371024254091</v>
      </c>
      <c r="N125" s="178">
        <f t="shared" si="16"/>
        <v>0</v>
      </c>
      <c r="O125" s="179">
        <f>+N125*365.25+O124</f>
        <v>41128277.689989932</v>
      </c>
      <c r="P125" s="1"/>
      <c r="Q125" s="1"/>
      <c r="R125" s="1"/>
      <c r="S125" s="1"/>
      <c r="T125" s="1"/>
      <c r="U125" s="1"/>
      <c r="V125" s="1"/>
    </row>
    <row r="126" spans="2:22" x14ac:dyDescent="0.25">
      <c r="B126" s="189">
        <f>+B125+1</f>
        <v>2065</v>
      </c>
      <c r="C126" s="189">
        <f>+C125+1</f>
        <v>43</v>
      </c>
      <c r="D126" s="190">
        <f t="shared" si="22"/>
        <v>9704.6166741822781</v>
      </c>
      <c r="E126" s="190">
        <f t="shared" si="22"/>
        <v>453.30979633460112</v>
      </c>
      <c r="F126" s="190">
        <f t="shared" si="22"/>
        <v>2714.7597550929368</v>
      </c>
      <c r="G126" s="170">
        <f>IF(C126&gt;($C$83-$U$3),IF(C126&lt;($C$83+1),1,0),0)</f>
        <v>0</v>
      </c>
      <c r="H126" s="170">
        <f>(+D126*$D$82+E126*$E$82+F126*$F$82)*365.25*G126</f>
        <v>0</v>
      </c>
      <c r="I126" s="1" t="e">
        <f>VLOOKUP(B126,$Q$52:$T$58,1,FALSE)</f>
        <v>#N/A</v>
      </c>
      <c r="J126" s="1">
        <f t="shared" si="11"/>
        <v>0</v>
      </c>
      <c r="K126" s="1">
        <f t="shared" si="12"/>
        <v>0</v>
      </c>
      <c r="L126" s="1">
        <f t="shared" si="13"/>
        <v>0</v>
      </c>
      <c r="M126" s="178">
        <f>SUM(D126:F126)</f>
        <v>12872.686225609816</v>
      </c>
      <c r="N126" s="178">
        <f t="shared" si="16"/>
        <v>0</v>
      </c>
      <c r="O126" s="179">
        <f>+N126*365.25+O125</f>
        <v>41128277.689989932</v>
      </c>
      <c r="P126" s="1"/>
      <c r="Q126" s="1"/>
      <c r="R126" s="1"/>
      <c r="S126" s="1"/>
      <c r="T126" s="1"/>
      <c r="U126" s="1"/>
      <c r="V126" s="1"/>
    </row>
    <row r="129" spans="2:12" x14ac:dyDescent="0.25">
      <c r="B129" s="191">
        <v>1</v>
      </c>
      <c r="C129" s="191">
        <v>2</v>
      </c>
      <c r="D129" s="191">
        <v>3</v>
      </c>
      <c r="E129" s="191">
        <v>4</v>
      </c>
      <c r="F129" s="191">
        <v>5</v>
      </c>
      <c r="G129" s="191">
        <v>6</v>
      </c>
      <c r="H129" s="191">
        <v>7</v>
      </c>
      <c r="I129" s="191">
        <v>8</v>
      </c>
      <c r="J129" s="191">
        <v>9</v>
      </c>
      <c r="K129" s="191">
        <v>10</v>
      </c>
      <c r="L129" s="191">
        <v>11</v>
      </c>
    </row>
    <row r="130" spans="2:12" x14ac:dyDescent="0.25">
      <c r="D130" s="192" t="s">
        <v>108</v>
      </c>
      <c r="E130" s="192"/>
      <c r="F130" s="192"/>
      <c r="G130" s="192" t="s">
        <v>109</v>
      </c>
      <c r="H130" s="192"/>
      <c r="I130" s="192"/>
      <c r="J130" s="192" t="s">
        <v>110</v>
      </c>
      <c r="K130" s="192"/>
      <c r="L130" s="192"/>
    </row>
    <row r="131" spans="2:12" x14ac:dyDescent="0.25">
      <c r="B131" s="193" t="s">
        <v>111</v>
      </c>
      <c r="C131" s="193" t="s">
        <v>112</v>
      </c>
      <c r="D131" s="194" t="s">
        <v>113</v>
      </c>
      <c r="E131" s="194" t="s">
        <v>114</v>
      </c>
      <c r="F131" s="194" t="s">
        <v>115</v>
      </c>
      <c r="G131" s="194" t="s">
        <v>113</v>
      </c>
      <c r="H131" s="194" t="s">
        <v>114</v>
      </c>
      <c r="I131" s="194" t="s">
        <v>115</v>
      </c>
      <c r="J131" s="194" t="s">
        <v>113</v>
      </c>
      <c r="K131" s="194" t="s">
        <v>114</v>
      </c>
      <c r="L131" s="194" t="s">
        <v>115</v>
      </c>
    </row>
    <row r="132" spans="2:12" x14ac:dyDescent="0.25">
      <c r="B132" t="s">
        <v>116</v>
      </c>
      <c r="C132" s="195" t="s">
        <v>117</v>
      </c>
      <c r="D132" s="196">
        <v>1.0169233093194159</v>
      </c>
      <c r="E132" s="196">
        <v>1.0045661217474871</v>
      </c>
      <c r="F132" s="196">
        <v>1.0030790443632092</v>
      </c>
      <c r="G132" s="197">
        <v>0.99445634740467281</v>
      </c>
      <c r="H132" s="197">
        <v>0.99367480198477842</v>
      </c>
      <c r="I132" s="197">
        <v>0.99502751701048675</v>
      </c>
      <c r="J132" s="198">
        <v>1.0154218741417143</v>
      </c>
      <c r="K132" s="198">
        <v>1.0055695180883248</v>
      </c>
      <c r="L132" s="198">
        <v>1.0009057198482028</v>
      </c>
    </row>
    <row r="133" spans="2:12" x14ac:dyDescent="0.25">
      <c r="B133" t="s">
        <v>118</v>
      </c>
      <c r="C133" s="195" t="s">
        <v>119</v>
      </c>
      <c r="D133" s="196">
        <v>1.0246207085576937</v>
      </c>
      <c r="E133" s="196">
        <v>1.0076927652721803</v>
      </c>
      <c r="F133" s="196">
        <v>1.0052343007550004</v>
      </c>
      <c r="G133" s="197">
        <v>0.9959597110977364</v>
      </c>
      <c r="H133" s="197">
        <v>1.0005235026603245</v>
      </c>
      <c r="I133" s="197">
        <v>1.0003722319534261</v>
      </c>
      <c r="J133" s="198">
        <v>1.0233349002607792</v>
      </c>
      <c r="K133" s="198">
        <v>1.0092671802342017</v>
      </c>
      <c r="L133" s="198">
        <v>1.0047318338211375</v>
      </c>
    </row>
    <row r="134" spans="2:12" x14ac:dyDescent="0.25">
      <c r="B134" t="s">
        <v>120</v>
      </c>
      <c r="C134" s="195" t="s">
        <v>121</v>
      </c>
      <c r="D134" s="196">
        <v>1.0072994857815796</v>
      </c>
      <c r="E134" s="196">
        <v>1.0041059175645575</v>
      </c>
      <c r="F134" s="196">
        <v>0.99610681412639901</v>
      </c>
      <c r="G134" s="197">
        <v>0.98468570338173689</v>
      </c>
      <c r="H134" s="197">
        <v>0.98519561172671044</v>
      </c>
      <c r="I134" s="197">
        <v>0.98795911266498027</v>
      </c>
      <c r="J134" s="198">
        <v>1.0069374296288498</v>
      </c>
      <c r="K134" s="198">
        <v>0.99761333401801489</v>
      </c>
      <c r="L134" s="198">
        <v>0.99579171537229727</v>
      </c>
    </row>
    <row r="139" spans="2:12" x14ac:dyDescent="0.25">
      <c r="B139" s="191">
        <v>1</v>
      </c>
      <c r="C139" s="191">
        <v>2</v>
      </c>
      <c r="D139" s="191">
        <v>3</v>
      </c>
      <c r="E139" s="191">
        <v>4</v>
      </c>
      <c r="F139" s="191">
        <v>5</v>
      </c>
      <c r="G139" s="191">
        <v>6</v>
      </c>
      <c r="H139" s="191">
        <v>7</v>
      </c>
      <c r="I139" s="191">
        <v>8</v>
      </c>
      <c r="J139" s="191">
        <v>9</v>
      </c>
      <c r="K139" s="191">
        <v>10</v>
      </c>
      <c r="L139" s="191">
        <v>11</v>
      </c>
    </row>
    <row r="140" spans="2:12" x14ac:dyDescent="0.25">
      <c r="D140" s="192" t="s">
        <v>108</v>
      </c>
      <c r="E140" s="192"/>
      <c r="F140" s="192"/>
      <c r="G140" s="192" t="s">
        <v>109</v>
      </c>
      <c r="H140" s="192"/>
      <c r="I140" s="192"/>
      <c r="J140" s="192" t="s">
        <v>110</v>
      </c>
      <c r="K140" s="192"/>
      <c r="L140" s="192"/>
    </row>
    <row r="141" spans="2:12" x14ac:dyDescent="0.25">
      <c r="B141" s="193" t="s">
        <v>122</v>
      </c>
      <c r="C141" s="193" t="s">
        <v>3</v>
      </c>
      <c r="D141" s="193" t="s">
        <v>113</v>
      </c>
      <c r="E141" s="193" t="s">
        <v>114</v>
      </c>
      <c r="F141" s="193" t="s">
        <v>115</v>
      </c>
      <c r="G141" s="193" t="s">
        <v>113</v>
      </c>
      <c r="H141" s="193" t="s">
        <v>114</v>
      </c>
      <c r="I141" s="193" t="s">
        <v>115</v>
      </c>
      <c r="J141" s="193" t="s">
        <v>113</v>
      </c>
      <c r="K141" s="193" t="s">
        <v>114</v>
      </c>
      <c r="L141" s="193" t="s">
        <v>115</v>
      </c>
    </row>
    <row r="142" spans="2:12" x14ac:dyDescent="0.25">
      <c r="B142">
        <v>11</v>
      </c>
      <c r="C142" t="s">
        <v>123</v>
      </c>
      <c r="D142" s="199">
        <v>1.0123266044940675</v>
      </c>
      <c r="E142" s="199">
        <v>1.0047328249310783</v>
      </c>
      <c r="F142" s="199">
        <v>1.0044250717252525</v>
      </c>
      <c r="G142" s="200">
        <v>1.0006631731614526</v>
      </c>
      <c r="H142" s="200">
        <v>1.0006230733957151</v>
      </c>
      <c r="I142" s="200">
        <v>1.0012179603940214</v>
      </c>
      <c r="J142" s="201">
        <v>1.010545646829458</v>
      </c>
      <c r="K142" s="201">
        <v>1.005992104221991</v>
      </c>
      <c r="L142" s="201">
        <v>1.0041311660107548</v>
      </c>
    </row>
    <row r="143" spans="2:12" x14ac:dyDescent="0.25">
      <c r="B143">
        <v>12</v>
      </c>
      <c r="C143" t="s">
        <v>124</v>
      </c>
      <c r="D143" s="199">
        <v>1.0153891463653333</v>
      </c>
      <c r="E143" s="199">
        <v>1.0045209549224992</v>
      </c>
      <c r="F143" s="199">
        <v>1.0018120499447247</v>
      </c>
      <c r="G143" s="200">
        <v>0.99957186962268496</v>
      </c>
      <c r="H143" s="200">
        <v>0.99910424478034077</v>
      </c>
      <c r="I143" s="200">
        <v>0.99764217243590758</v>
      </c>
      <c r="J143" s="201">
        <v>1.0015139723885147</v>
      </c>
      <c r="K143" s="201">
        <v>1.0009242885918133</v>
      </c>
      <c r="L143" s="201">
        <v>1.0006654087969971</v>
      </c>
    </row>
    <row r="144" spans="2:12" x14ac:dyDescent="0.25">
      <c r="B144">
        <v>13</v>
      </c>
      <c r="C144" t="s">
        <v>125</v>
      </c>
      <c r="D144" s="199">
        <v>1.0149206059679874</v>
      </c>
      <c r="E144" s="199">
        <v>1.0037542510726052</v>
      </c>
      <c r="F144" s="199">
        <v>1.0000955012867605</v>
      </c>
      <c r="G144" s="200">
        <v>0.99861760204579586</v>
      </c>
      <c r="H144" s="200">
        <v>0.9981896110632047</v>
      </c>
      <c r="I144" s="200">
        <v>0.99582136854254699</v>
      </c>
      <c r="J144" s="201">
        <v>1.00647875809959</v>
      </c>
      <c r="K144" s="201">
        <v>1.0038002196552647</v>
      </c>
      <c r="L144" s="201">
        <v>1.002668944786123</v>
      </c>
    </row>
    <row r="145" spans="2:12" x14ac:dyDescent="0.25">
      <c r="B145">
        <v>14</v>
      </c>
      <c r="C145" t="s">
        <v>126</v>
      </c>
      <c r="D145" s="199">
        <v>1.0156334968459331</v>
      </c>
      <c r="E145" s="199">
        <v>1.0041361739280898</v>
      </c>
      <c r="F145" s="199">
        <v>1.0008200321538949</v>
      </c>
      <c r="G145" s="200">
        <v>0.99877391055116038</v>
      </c>
      <c r="H145" s="200">
        <v>0.99840241368540017</v>
      </c>
      <c r="I145" s="200">
        <v>0.99642075020235432</v>
      </c>
      <c r="J145" s="201">
        <v>1.0076524019477537</v>
      </c>
      <c r="K145" s="201">
        <v>1.0044472502512456</v>
      </c>
      <c r="L145" s="201">
        <v>1.003106247946755</v>
      </c>
    </row>
    <row r="146" spans="2:12" x14ac:dyDescent="0.25">
      <c r="B146">
        <v>15</v>
      </c>
      <c r="C146" t="s">
        <v>127</v>
      </c>
      <c r="D146" s="199">
        <v>1.0102194325892004</v>
      </c>
      <c r="E146" s="199">
        <v>1.0023786294061545</v>
      </c>
      <c r="F146" s="199">
        <v>0.99943199068180932</v>
      </c>
      <c r="G146" s="200">
        <v>0.99873305911440302</v>
      </c>
      <c r="H146" s="200">
        <v>0.99832847787768808</v>
      </c>
      <c r="I146" s="200">
        <v>0.99627835338709114</v>
      </c>
      <c r="J146" s="201">
        <v>1.0076552287069067</v>
      </c>
      <c r="K146" s="201">
        <v>1.0044487941644029</v>
      </c>
      <c r="L146" s="201">
        <v>1.0031072856740397</v>
      </c>
    </row>
    <row r="147" spans="2:12" x14ac:dyDescent="0.25">
      <c r="B147">
        <v>16</v>
      </c>
      <c r="C147" t="s">
        <v>128</v>
      </c>
      <c r="D147" s="199">
        <v>1.0109728284225683</v>
      </c>
      <c r="E147" s="199">
        <v>1.0028702800241909</v>
      </c>
      <c r="F147" s="199">
        <v>1.0002852725642537</v>
      </c>
      <c r="G147" s="200">
        <v>0.99906301636354644</v>
      </c>
      <c r="H147" s="200">
        <v>0.99868270632827083</v>
      </c>
      <c r="I147" s="200">
        <v>0.99702725954207172</v>
      </c>
      <c r="J147" s="201">
        <v>1.0044168967988345</v>
      </c>
      <c r="K147" s="201">
        <v>1.0026337726232846</v>
      </c>
      <c r="L147" s="201">
        <v>1.0018682748474754</v>
      </c>
    </row>
    <row r="148" spans="2:12" x14ac:dyDescent="0.25">
      <c r="B148">
        <v>17</v>
      </c>
      <c r="C148" t="s">
        <v>129</v>
      </c>
      <c r="D148" s="199">
        <v>1.0103058405234235</v>
      </c>
      <c r="E148" s="199">
        <v>1.0026526269255407</v>
      </c>
      <c r="F148" s="199">
        <v>1.0001107750708034</v>
      </c>
      <c r="G148" s="200">
        <v>0.99898132081513114</v>
      </c>
      <c r="H148" s="200">
        <v>0.99865474395169818</v>
      </c>
      <c r="I148" s="200">
        <v>0.99699513684950947</v>
      </c>
      <c r="J148" s="201">
        <v>1.006924216510154</v>
      </c>
      <c r="K148" s="201">
        <v>1.0040472210812788</v>
      </c>
      <c r="L148" s="201">
        <v>1.0028364522245945</v>
      </c>
    </row>
    <row r="149" spans="2:12" x14ac:dyDescent="0.25">
      <c r="B149">
        <v>18</v>
      </c>
      <c r="C149" t="s">
        <v>130</v>
      </c>
      <c r="D149" s="199">
        <v>1.0103058405234235</v>
      </c>
      <c r="E149" s="199">
        <v>1.0026526269255407</v>
      </c>
      <c r="F149" s="199">
        <v>1.0001107750708034</v>
      </c>
      <c r="G149" s="200">
        <v>0.99898132081513114</v>
      </c>
      <c r="H149" s="200">
        <v>0.99865474395169818</v>
      </c>
      <c r="I149" s="200">
        <v>0.99699513684950947</v>
      </c>
      <c r="J149" s="201">
        <v>1.0056490335653903</v>
      </c>
      <c r="K149" s="201">
        <v>1.0033354479936727</v>
      </c>
      <c r="L149" s="201">
        <v>1.0023518325648155</v>
      </c>
    </row>
    <row r="150" spans="2:12" x14ac:dyDescent="0.25">
      <c r="B150">
        <v>19</v>
      </c>
      <c r="C150" t="s">
        <v>131</v>
      </c>
      <c r="D150" s="199">
        <v>1.010461735745154</v>
      </c>
      <c r="E150" s="199">
        <v>1.0032016272842847</v>
      </c>
      <c r="F150" s="199">
        <v>1.0016176054703632</v>
      </c>
      <c r="G150" s="200">
        <v>0.9994784583776497</v>
      </c>
      <c r="H150" s="200">
        <v>0.99931438692173857</v>
      </c>
      <c r="I150" s="200">
        <v>0.99858233120056883</v>
      </c>
      <c r="J150" s="201">
        <v>1.0105836222135349</v>
      </c>
      <c r="K150" s="201">
        <v>1.0060119201147562</v>
      </c>
      <c r="L150" s="201">
        <v>1.004144140013467</v>
      </c>
    </row>
    <row r="151" spans="2:12" x14ac:dyDescent="0.25">
      <c r="B151">
        <v>20</v>
      </c>
      <c r="C151" t="s">
        <v>132</v>
      </c>
      <c r="D151" s="199">
        <v>1.0124455042679745</v>
      </c>
      <c r="E151" s="199">
        <v>1.003582641970802</v>
      </c>
      <c r="F151" s="199">
        <v>1.0014454347185253</v>
      </c>
      <c r="G151" s="200">
        <v>0.99949500295555427</v>
      </c>
      <c r="H151" s="200">
        <v>0.99906127498687458</v>
      </c>
      <c r="I151" s="200">
        <v>0.99793615514983858</v>
      </c>
      <c r="J151" s="201">
        <v>1.0093293947032005</v>
      </c>
      <c r="K151" s="201">
        <v>1.0053512086982084</v>
      </c>
      <c r="L151" s="201">
        <v>1.0037092131590089</v>
      </c>
    </row>
    <row r="152" spans="2:12" x14ac:dyDescent="0.25">
      <c r="B152">
        <v>21</v>
      </c>
      <c r="C152" t="s">
        <v>133</v>
      </c>
      <c r="D152" s="199">
        <v>1.0103456084198792</v>
      </c>
      <c r="E152" s="199">
        <v>1.0030673216006523</v>
      </c>
      <c r="F152" s="199">
        <v>1.0011335140314752</v>
      </c>
      <c r="G152" s="200">
        <v>0.99950162132908571</v>
      </c>
      <c r="H152" s="200">
        <v>0.99922614530692444</v>
      </c>
      <c r="I152" s="200">
        <v>0.99813407492974093</v>
      </c>
      <c r="J152" s="201">
        <v>1.0056222245863409</v>
      </c>
      <c r="K152" s="201">
        <v>1.0033203279405951</v>
      </c>
      <c r="L152" s="201">
        <v>1.0023414738220544</v>
      </c>
    </row>
    <row r="153" spans="2:12" x14ac:dyDescent="0.25">
      <c r="B153">
        <v>22</v>
      </c>
      <c r="C153" t="s">
        <v>134</v>
      </c>
      <c r="D153" s="199">
        <v>1.0138029984035131</v>
      </c>
      <c r="E153" s="199">
        <v>1.0049172698627731</v>
      </c>
      <c r="F153" s="199">
        <v>1.0041381630015813</v>
      </c>
      <c r="G153" s="200">
        <v>1.0001579900258906</v>
      </c>
      <c r="H153" s="200">
        <v>1.0001733122034202</v>
      </c>
      <c r="I153" s="200">
        <v>1.000457967535636</v>
      </c>
      <c r="J153" s="201">
        <v>1.0085888709939759</v>
      </c>
      <c r="K153" s="201">
        <v>1.0049549790608321</v>
      </c>
      <c r="L153" s="201">
        <v>1.0034460524290774</v>
      </c>
    </row>
    <row r="154" spans="2:12" x14ac:dyDescent="0.25">
      <c r="B154">
        <v>23</v>
      </c>
      <c r="C154" t="s">
        <v>135</v>
      </c>
      <c r="D154" s="199">
        <v>1.0118413442922989</v>
      </c>
      <c r="E154" s="199">
        <v>1.0030009839493816</v>
      </c>
      <c r="F154" s="199">
        <v>1.0000782065766194</v>
      </c>
      <c r="G154" s="200">
        <v>0.99867435290793383</v>
      </c>
      <c r="H154" s="200">
        <v>0.99841031824518855</v>
      </c>
      <c r="I154" s="200">
        <v>0.99652014352205365</v>
      </c>
      <c r="J154" s="201">
        <v>1.0073553406722557</v>
      </c>
      <c r="K154" s="201">
        <v>1.0042846165090076</v>
      </c>
      <c r="L154" s="201">
        <v>1.0029967825631665</v>
      </c>
    </row>
    <row r="155" spans="2:12" x14ac:dyDescent="0.25">
      <c r="B155">
        <v>24</v>
      </c>
      <c r="C155" t="s">
        <v>136</v>
      </c>
      <c r="D155" s="199">
        <v>1.0100637401982804</v>
      </c>
      <c r="E155" s="199">
        <v>1.0026026152497247</v>
      </c>
      <c r="F155" s="199">
        <v>1.0001589391987178</v>
      </c>
      <c r="G155" s="200">
        <v>0.99903493514459929</v>
      </c>
      <c r="H155" s="200">
        <v>0.99870126879763288</v>
      </c>
      <c r="I155" s="200">
        <v>0.99711570192922361</v>
      </c>
      <c r="J155" s="201">
        <v>1.0075190891126258</v>
      </c>
      <c r="K155" s="201">
        <v>1.0043743593003636</v>
      </c>
      <c r="L155" s="201">
        <v>1.0030572239697173</v>
      </c>
    </row>
    <row r="156" spans="2:12" x14ac:dyDescent="0.25">
      <c r="B156">
        <v>25</v>
      </c>
      <c r="C156" t="s">
        <v>137</v>
      </c>
      <c r="D156" s="199">
        <v>1.0122915667276351</v>
      </c>
      <c r="E156" s="199">
        <v>1.0034547423847813</v>
      </c>
      <c r="F156" s="199">
        <v>1.000969268042825</v>
      </c>
      <c r="G156" s="200">
        <v>0.99910117248644215</v>
      </c>
      <c r="H156" s="200">
        <v>0.99885638095743223</v>
      </c>
      <c r="I156" s="200">
        <v>0.99740385007531207</v>
      </c>
      <c r="J156" s="201">
        <v>1.0077675175426626</v>
      </c>
      <c r="K156" s="201">
        <v>1.0045100680714065</v>
      </c>
      <c r="L156" s="201">
        <v>1.0031484484209661</v>
      </c>
    </row>
    <row r="157" spans="2:12" x14ac:dyDescent="0.25">
      <c r="B157">
        <v>99</v>
      </c>
      <c r="C157" t="s">
        <v>138</v>
      </c>
    </row>
    <row r="161" spans="2:12" x14ac:dyDescent="0.25">
      <c r="B161" s="191">
        <v>1</v>
      </c>
      <c r="C161" s="191">
        <v>2</v>
      </c>
      <c r="D161" s="191">
        <v>3</v>
      </c>
      <c r="E161" s="191">
        <v>4</v>
      </c>
      <c r="F161" s="191">
        <v>5</v>
      </c>
      <c r="G161" s="191">
        <v>6</v>
      </c>
      <c r="H161" s="191">
        <v>7</v>
      </c>
      <c r="I161" s="191">
        <v>8</v>
      </c>
      <c r="J161" s="191">
        <v>9</v>
      </c>
      <c r="K161" s="191">
        <v>10</v>
      </c>
      <c r="L161" s="191">
        <v>11</v>
      </c>
    </row>
    <row r="162" spans="2:12" x14ac:dyDescent="0.25">
      <c r="D162" s="192" t="s">
        <v>108</v>
      </c>
      <c r="E162" s="192"/>
      <c r="F162" s="192"/>
      <c r="G162" s="192" t="s">
        <v>109</v>
      </c>
      <c r="H162" s="192"/>
      <c r="I162" s="192"/>
      <c r="J162" s="192" t="s">
        <v>110</v>
      </c>
      <c r="K162" s="192"/>
      <c r="L162" s="192"/>
    </row>
    <row r="163" spans="2:12" x14ac:dyDescent="0.25">
      <c r="B163" s="193" t="s">
        <v>122</v>
      </c>
      <c r="C163" s="193" t="s">
        <v>3</v>
      </c>
      <c r="D163" s="193" t="s">
        <v>113</v>
      </c>
      <c r="E163" s="193" t="s">
        <v>114</v>
      </c>
      <c r="F163" s="193" t="s">
        <v>115</v>
      </c>
      <c r="G163" s="193" t="s">
        <v>113</v>
      </c>
      <c r="H163" s="193" t="s">
        <v>114</v>
      </c>
      <c r="I163" s="193" t="s">
        <v>115</v>
      </c>
      <c r="J163" s="193" t="s">
        <v>113</v>
      </c>
      <c r="K163" s="193" t="s">
        <v>114</v>
      </c>
      <c r="L163" s="193" t="s">
        <v>115</v>
      </c>
    </row>
    <row r="164" spans="2:12" x14ac:dyDescent="0.25">
      <c r="B164">
        <v>10</v>
      </c>
      <c r="C164" t="s">
        <v>72</v>
      </c>
      <c r="D164" s="202">
        <v>1.0090754013265553</v>
      </c>
      <c r="E164" s="202">
        <v>1.0061</v>
      </c>
      <c r="F164" s="202">
        <v>1.0049999999999999</v>
      </c>
      <c r="G164" s="203">
        <v>1.0261361107852194</v>
      </c>
      <c r="H164" s="203">
        <v>1.0038</v>
      </c>
      <c r="I164" s="203">
        <v>0.99839999999999995</v>
      </c>
      <c r="J164" s="204">
        <v>1.0211885965120433</v>
      </c>
      <c r="K164" s="204">
        <v>1.0016</v>
      </c>
      <c r="L164" s="204">
        <v>0.99819999999999998</v>
      </c>
    </row>
    <row r="165" spans="2:12" x14ac:dyDescent="0.25">
      <c r="B165" s="205">
        <v>11</v>
      </c>
      <c r="C165" s="205" t="s">
        <v>123</v>
      </c>
      <c r="D165" s="206">
        <v>1.0090754013265553</v>
      </c>
      <c r="E165" s="206">
        <v>1.0061</v>
      </c>
      <c r="F165" s="206">
        <v>1.0049999999999999</v>
      </c>
      <c r="G165" s="207">
        <v>1.0261361107852194</v>
      </c>
      <c r="H165" s="207">
        <v>1.0038</v>
      </c>
      <c r="I165" s="207">
        <v>0.99839999999999995</v>
      </c>
      <c r="J165" s="208">
        <v>1.0396440080111076</v>
      </c>
      <c r="K165" s="208">
        <v>1.0396440080111076</v>
      </c>
      <c r="L165" s="208">
        <v>1.0396440080111076</v>
      </c>
    </row>
    <row r="166" spans="2:12" x14ac:dyDescent="0.25">
      <c r="B166">
        <v>12</v>
      </c>
      <c r="C166" t="s">
        <v>124</v>
      </c>
      <c r="D166" s="202">
        <v>1.0090754013265553</v>
      </c>
      <c r="E166" s="202">
        <v>1.0061</v>
      </c>
      <c r="F166" s="202">
        <v>1.0049999999999999</v>
      </c>
      <c r="G166" s="203">
        <v>1.0261361107852194</v>
      </c>
      <c r="H166" s="203">
        <v>1.0038</v>
      </c>
      <c r="I166" s="203">
        <v>0.99839999999999995</v>
      </c>
      <c r="J166" s="204">
        <v>1.0211885965120433</v>
      </c>
      <c r="K166" s="204">
        <v>1.0016</v>
      </c>
      <c r="L166" s="204">
        <v>0.99819999999999998</v>
      </c>
    </row>
    <row r="167" spans="2:12" x14ac:dyDescent="0.25">
      <c r="B167" s="205">
        <v>13</v>
      </c>
      <c r="C167" s="205" t="s">
        <v>125</v>
      </c>
      <c r="D167" s="206">
        <v>1.0090754013265553</v>
      </c>
      <c r="E167" s="206">
        <v>1.0061</v>
      </c>
      <c r="F167" s="206">
        <v>1.0049999999999999</v>
      </c>
      <c r="G167" s="207">
        <v>1.1191555450464905</v>
      </c>
      <c r="H167" s="207">
        <v>1</v>
      </c>
      <c r="I167" s="207">
        <v>1</v>
      </c>
      <c r="J167" s="208">
        <v>1.1215333049677243</v>
      </c>
      <c r="K167" s="208">
        <v>1</v>
      </c>
      <c r="L167" s="208">
        <v>1</v>
      </c>
    </row>
    <row r="168" spans="2:12" x14ac:dyDescent="0.25">
      <c r="B168">
        <v>14</v>
      </c>
      <c r="C168" t="s">
        <v>126</v>
      </c>
      <c r="D168" s="202">
        <v>1.0090754013265553</v>
      </c>
      <c r="E168" s="202">
        <v>1.0061</v>
      </c>
      <c r="F168" s="202">
        <v>1.0049999999999999</v>
      </c>
      <c r="G168" s="203">
        <v>1.0261361107852194</v>
      </c>
      <c r="H168" s="203">
        <v>1.0038</v>
      </c>
      <c r="I168" s="203">
        <v>0.99839999999999995</v>
      </c>
      <c r="J168" s="204">
        <v>1.0211885965120433</v>
      </c>
      <c r="K168" s="204">
        <v>1.0016</v>
      </c>
      <c r="L168" s="204">
        <v>0.99819999999999998</v>
      </c>
    </row>
    <row r="169" spans="2:12" x14ac:dyDescent="0.25">
      <c r="B169">
        <v>15</v>
      </c>
      <c r="C169" t="s">
        <v>127</v>
      </c>
      <c r="D169" s="202">
        <v>1.0090754013265553</v>
      </c>
      <c r="E169" s="202">
        <v>1.0061</v>
      </c>
      <c r="F169" s="202">
        <v>1.0049999999999999</v>
      </c>
      <c r="G169" s="203">
        <v>1.0261361107852194</v>
      </c>
      <c r="H169" s="203">
        <v>1.0038</v>
      </c>
      <c r="I169" s="203">
        <v>0.99839999999999995</v>
      </c>
      <c r="J169" s="204">
        <v>1.0211885965120433</v>
      </c>
      <c r="K169" s="204">
        <v>1.0016</v>
      </c>
      <c r="L169" s="204">
        <v>0.99819999999999998</v>
      </c>
    </row>
    <row r="170" spans="2:12" x14ac:dyDescent="0.25">
      <c r="B170">
        <v>16</v>
      </c>
      <c r="C170" t="s">
        <v>139</v>
      </c>
      <c r="D170" s="202">
        <v>1.0090754013265553</v>
      </c>
      <c r="E170" s="202">
        <v>1.0061</v>
      </c>
      <c r="F170" s="202">
        <v>1.0049999999999999</v>
      </c>
      <c r="G170" s="203">
        <v>1.0261361107852194</v>
      </c>
      <c r="H170" s="203">
        <v>1.0038</v>
      </c>
      <c r="I170" s="203">
        <v>0.99839999999999995</v>
      </c>
      <c r="J170" s="204">
        <v>1.0211885965120433</v>
      </c>
      <c r="K170" s="204">
        <v>1.0016</v>
      </c>
      <c r="L170" s="204">
        <v>0.99819999999999998</v>
      </c>
    </row>
    <row r="171" spans="2:12" x14ac:dyDescent="0.25">
      <c r="B171">
        <v>17</v>
      </c>
      <c r="C171" t="s">
        <v>128</v>
      </c>
      <c r="D171" s="202">
        <v>1.0090754013265553</v>
      </c>
      <c r="E171" s="202">
        <v>1.0061</v>
      </c>
      <c r="F171" s="202">
        <v>1.0049999999999999</v>
      </c>
      <c r="G171" s="203">
        <v>1.0261361107852194</v>
      </c>
      <c r="H171" s="203">
        <v>1.0038</v>
      </c>
      <c r="I171" s="203">
        <v>0.99839999999999995</v>
      </c>
      <c r="J171" s="204">
        <v>1.0211885965120433</v>
      </c>
      <c r="K171" s="204">
        <v>1.0016</v>
      </c>
      <c r="L171" s="204">
        <v>0.99819999999999998</v>
      </c>
    </row>
    <row r="172" spans="2:12" x14ac:dyDescent="0.25">
      <c r="B172">
        <v>18</v>
      </c>
      <c r="C172" t="s">
        <v>130</v>
      </c>
      <c r="D172" s="202">
        <v>1.0090754013265553</v>
      </c>
      <c r="E172" s="202">
        <v>1.0061</v>
      </c>
      <c r="F172" s="202">
        <v>1.0049999999999999</v>
      </c>
      <c r="G172" s="203">
        <v>1.0261361107852194</v>
      </c>
      <c r="H172" s="203">
        <v>1.0038</v>
      </c>
      <c r="I172" s="203">
        <v>0.99839999999999995</v>
      </c>
      <c r="J172" s="204">
        <v>1.0211885965120433</v>
      </c>
      <c r="K172" s="204">
        <v>1.0016</v>
      </c>
      <c r="L172" s="204">
        <v>0.99819999999999998</v>
      </c>
    </row>
    <row r="173" spans="2:12" x14ac:dyDescent="0.25">
      <c r="B173" s="205">
        <v>19</v>
      </c>
      <c r="C173" s="205" t="s">
        <v>131</v>
      </c>
      <c r="D173" s="206">
        <v>1.0486942261837768</v>
      </c>
      <c r="E173" s="206">
        <v>1</v>
      </c>
      <c r="F173" s="206">
        <v>1</v>
      </c>
      <c r="G173" s="207">
        <v>1.0398984193036531</v>
      </c>
      <c r="H173" s="207">
        <v>1</v>
      </c>
      <c r="I173" s="207">
        <v>1</v>
      </c>
      <c r="J173" s="208">
        <v>1.0211885965120433</v>
      </c>
      <c r="K173" s="208">
        <v>1.0016</v>
      </c>
      <c r="L173" s="208">
        <v>0.99819999999999998</v>
      </c>
    </row>
    <row r="174" spans="2:12" x14ac:dyDescent="0.25">
      <c r="B174">
        <v>20</v>
      </c>
      <c r="C174" t="s">
        <v>132</v>
      </c>
      <c r="D174" s="202">
        <v>1.0090754013265553</v>
      </c>
      <c r="E174" s="202">
        <v>1.0061</v>
      </c>
      <c r="F174" s="202">
        <v>1.0049999999999999</v>
      </c>
      <c r="G174" s="203">
        <v>1.0261361107852194</v>
      </c>
      <c r="H174" s="203">
        <v>1.0038</v>
      </c>
      <c r="I174" s="203">
        <v>0.99839999999999995</v>
      </c>
      <c r="J174" s="204">
        <v>1.0211885965120433</v>
      </c>
      <c r="K174" s="204">
        <v>1.0016</v>
      </c>
      <c r="L174" s="204">
        <v>0.99819999999999998</v>
      </c>
    </row>
    <row r="175" spans="2:12" x14ac:dyDescent="0.25">
      <c r="B175">
        <v>21</v>
      </c>
      <c r="C175" t="s">
        <v>133</v>
      </c>
      <c r="D175" s="202">
        <v>1.0090754013265553</v>
      </c>
      <c r="E175" s="202">
        <v>1.0061</v>
      </c>
      <c r="F175" s="202">
        <v>1.0049999999999999</v>
      </c>
      <c r="G175" s="203">
        <v>1.0261361107852194</v>
      </c>
      <c r="H175" s="203">
        <v>1.0038</v>
      </c>
      <c r="I175" s="203">
        <v>0.99839999999999995</v>
      </c>
      <c r="J175" s="204">
        <v>1.0211885965120433</v>
      </c>
      <c r="K175" s="204">
        <v>1.0016</v>
      </c>
      <c r="L175" s="204">
        <v>0.99819999999999998</v>
      </c>
    </row>
    <row r="176" spans="2:12" x14ac:dyDescent="0.25">
      <c r="B176">
        <v>22</v>
      </c>
      <c r="C176" t="s">
        <v>134</v>
      </c>
      <c r="D176" s="202">
        <v>1.0090754013265553</v>
      </c>
      <c r="E176" s="202">
        <v>1.0061</v>
      </c>
      <c r="F176" s="202">
        <v>1.0049999999999999</v>
      </c>
      <c r="G176" s="203">
        <v>1.0261361107852194</v>
      </c>
      <c r="H176" s="203">
        <v>1.0038</v>
      </c>
      <c r="I176" s="203">
        <v>0.99839999999999995</v>
      </c>
      <c r="J176" s="204">
        <v>1.0211885965120433</v>
      </c>
      <c r="K176" s="204">
        <v>1.0016</v>
      </c>
      <c r="L176" s="204">
        <v>0.99819999999999998</v>
      </c>
    </row>
    <row r="177" spans="2:12" x14ac:dyDescent="0.25">
      <c r="B177">
        <v>23</v>
      </c>
      <c r="C177" t="s">
        <v>135</v>
      </c>
      <c r="D177" s="202">
        <v>1.0090754013265553</v>
      </c>
      <c r="E177" s="202">
        <v>1.0061</v>
      </c>
      <c r="F177" s="202">
        <v>1.0049999999999999</v>
      </c>
      <c r="G177" s="203">
        <v>1.0261361107852194</v>
      </c>
      <c r="H177" s="203">
        <v>1.0038</v>
      </c>
      <c r="I177" s="203">
        <v>0.99839999999999995</v>
      </c>
      <c r="J177" s="204">
        <v>1.0211885965120433</v>
      </c>
      <c r="K177" s="204">
        <v>1.0016</v>
      </c>
      <c r="L177" s="204">
        <v>0.99819999999999998</v>
      </c>
    </row>
    <row r="178" spans="2:12" x14ac:dyDescent="0.25">
      <c r="B178">
        <v>24</v>
      </c>
      <c r="C178" t="s">
        <v>136</v>
      </c>
      <c r="D178" s="202">
        <v>1.0090754013265553</v>
      </c>
      <c r="E178" s="202">
        <v>1.0061</v>
      </c>
      <c r="F178" s="202">
        <v>1.0049999999999999</v>
      </c>
      <c r="G178" s="203">
        <v>1.0261361107852194</v>
      </c>
      <c r="H178" s="203">
        <v>1.0038</v>
      </c>
      <c r="I178" s="203">
        <v>0.99839999999999995</v>
      </c>
      <c r="J178" s="204">
        <v>1.0211885965120433</v>
      </c>
      <c r="K178" s="204">
        <v>1.0016</v>
      </c>
      <c r="L178" s="204">
        <v>0.99819999999999998</v>
      </c>
    </row>
    <row r="179" spans="2:12" x14ac:dyDescent="0.25">
      <c r="B179" s="205">
        <v>25</v>
      </c>
      <c r="C179" s="205" t="s">
        <v>137</v>
      </c>
      <c r="D179" s="206">
        <v>1.0090754013265553</v>
      </c>
      <c r="E179" s="206">
        <v>1.0061</v>
      </c>
      <c r="F179" s="206">
        <v>1.0049999999999999</v>
      </c>
      <c r="G179" s="207">
        <v>1.0261361107852194</v>
      </c>
      <c r="H179" s="207">
        <v>1.0038</v>
      </c>
      <c r="I179" s="207">
        <v>0.99839999999999995</v>
      </c>
      <c r="J179" s="208">
        <v>1.0211885965120433</v>
      </c>
      <c r="K179" s="208">
        <v>1.0016</v>
      </c>
      <c r="L179" s="208">
        <v>0.99819999999999998</v>
      </c>
    </row>
    <row r="184" spans="2:12" x14ac:dyDescent="0.25">
      <c r="B184" s="191">
        <v>1</v>
      </c>
      <c r="C184" s="191">
        <v>2</v>
      </c>
      <c r="D184" s="191">
        <v>3</v>
      </c>
      <c r="E184" s="191">
        <v>4</v>
      </c>
      <c r="F184" s="191">
        <v>5</v>
      </c>
      <c r="G184" s="191">
        <v>6</v>
      </c>
      <c r="H184" s="191">
        <v>7</v>
      </c>
      <c r="I184" s="191">
        <v>8</v>
      </c>
      <c r="J184" s="191">
        <v>9</v>
      </c>
      <c r="K184" s="191">
        <v>10</v>
      </c>
      <c r="L184" s="191">
        <v>11</v>
      </c>
    </row>
    <row r="185" spans="2:12" x14ac:dyDescent="0.25">
      <c r="D185" s="192" t="s">
        <v>108</v>
      </c>
      <c r="E185" s="192"/>
      <c r="F185" s="192"/>
      <c r="G185" s="192" t="s">
        <v>109</v>
      </c>
      <c r="H185" s="192"/>
      <c r="I185" s="192"/>
      <c r="J185" s="192" t="s">
        <v>110</v>
      </c>
      <c r="K185" s="192"/>
      <c r="L185" s="192"/>
    </row>
    <row r="186" spans="2:12" x14ac:dyDescent="0.25">
      <c r="B186" s="193" t="s">
        <v>111</v>
      </c>
      <c r="C186" s="193" t="s">
        <v>140</v>
      </c>
      <c r="D186" s="193" t="s">
        <v>113</v>
      </c>
      <c r="E186" s="193" t="s">
        <v>114</v>
      </c>
      <c r="F186" s="193" t="s">
        <v>115</v>
      </c>
      <c r="G186" s="193" t="s">
        <v>113</v>
      </c>
      <c r="H186" s="193" t="s">
        <v>114</v>
      </c>
      <c r="I186" s="193" t="s">
        <v>115</v>
      </c>
      <c r="J186" s="193" t="s">
        <v>113</v>
      </c>
      <c r="K186" s="193" t="s">
        <v>114</v>
      </c>
      <c r="L186" s="193" t="s">
        <v>115</v>
      </c>
    </row>
    <row r="187" spans="2:12" x14ac:dyDescent="0.25">
      <c r="B187" t="s">
        <v>77</v>
      </c>
      <c r="C187" t="s">
        <v>141</v>
      </c>
      <c r="D187" s="209">
        <v>1.0029999999999999</v>
      </c>
      <c r="E187" s="209">
        <v>1.002</v>
      </c>
      <c r="F187" s="209">
        <v>1.002</v>
      </c>
      <c r="G187" s="200">
        <v>1.002</v>
      </c>
      <c r="H187" s="200">
        <v>1.0009999999999999</v>
      </c>
      <c r="I187" s="200">
        <v>1.0009999999999999</v>
      </c>
      <c r="J187" s="201">
        <v>1.0029999999999999</v>
      </c>
      <c r="K187" s="201">
        <v>1.002</v>
      </c>
      <c r="L187" s="201">
        <v>1.002</v>
      </c>
    </row>
    <row r="188" spans="2:12" x14ac:dyDescent="0.25">
      <c r="B188" t="s">
        <v>79</v>
      </c>
      <c r="C188" t="s">
        <v>142</v>
      </c>
      <c r="D188" s="209">
        <v>1</v>
      </c>
      <c r="E188" s="209">
        <v>1</v>
      </c>
      <c r="F188" s="209">
        <v>1</v>
      </c>
      <c r="G188" s="200">
        <v>1</v>
      </c>
      <c r="H188" s="200">
        <v>1</v>
      </c>
      <c r="I188" s="200">
        <v>1</v>
      </c>
      <c r="J188" s="201">
        <v>1</v>
      </c>
      <c r="K188" s="201">
        <v>1</v>
      </c>
      <c r="L188" s="201">
        <v>1</v>
      </c>
    </row>
    <row r="192" spans="2:12" x14ac:dyDescent="0.25">
      <c r="B192" s="191">
        <v>1</v>
      </c>
      <c r="C192" s="191">
        <v>2</v>
      </c>
      <c r="D192" s="191">
        <v>3</v>
      </c>
    </row>
    <row r="193" spans="2:4" x14ac:dyDescent="0.25">
      <c r="B193" s="193" t="s">
        <v>71</v>
      </c>
      <c r="C193" s="193" t="s">
        <v>143</v>
      </c>
      <c r="D193" s="193" t="s">
        <v>144</v>
      </c>
    </row>
    <row r="194" spans="2:4" x14ac:dyDescent="0.25">
      <c r="B194" t="s">
        <v>77</v>
      </c>
      <c r="C194">
        <v>1</v>
      </c>
      <c r="D194" s="210" t="s">
        <v>145</v>
      </c>
    </row>
    <row r="195" spans="2:4" x14ac:dyDescent="0.25">
      <c r="B195" t="s">
        <v>77</v>
      </c>
      <c r="C195">
        <v>2</v>
      </c>
      <c r="D195" s="210" t="s">
        <v>146</v>
      </c>
    </row>
    <row r="196" spans="2:4" x14ac:dyDescent="0.25">
      <c r="B196" t="s">
        <v>77</v>
      </c>
      <c r="C196">
        <v>3</v>
      </c>
      <c r="D196" s="210" t="s">
        <v>147</v>
      </c>
    </row>
    <row r="197" spans="2:4" x14ac:dyDescent="0.25">
      <c r="B197" t="s">
        <v>77</v>
      </c>
      <c r="C197">
        <v>4</v>
      </c>
      <c r="D197" s="210" t="s">
        <v>148</v>
      </c>
    </row>
    <row r="198" spans="2:4" x14ac:dyDescent="0.25">
      <c r="B198" t="s">
        <v>77</v>
      </c>
      <c r="C198">
        <v>5</v>
      </c>
      <c r="D198" s="210" t="s">
        <v>149</v>
      </c>
    </row>
    <row r="199" spans="2:4" x14ac:dyDescent="0.25">
      <c r="B199" t="s">
        <v>77</v>
      </c>
      <c r="C199">
        <v>6</v>
      </c>
      <c r="D199" s="210" t="s">
        <v>150</v>
      </c>
    </row>
    <row r="200" spans="2:4" x14ac:dyDescent="0.25">
      <c r="B200" t="s">
        <v>77</v>
      </c>
      <c r="C200">
        <v>7</v>
      </c>
      <c r="D200" s="210" t="s">
        <v>151</v>
      </c>
    </row>
    <row r="201" spans="2:4" x14ac:dyDescent="0.25">
      <c r="B201" t="s">
        <v>77</v>
      </c>
      <c r="C201">
        <v>8</v>
      </c>
      <c r="D201" s="210" t="s">
        <v>152</v>
      </c>
    </row>
    <row r="202" spans="2:4" x14ac:dyDescent="0.25">
      <c r="B202" t="s">
        <v>77</v>
      </c>
      <c r="C202">
        <v>9</v>
      </c>
      <c r="D202" s="210" t="s">
        <v>153</v>
      </c>
    </row>
    <row r="203" spans="2:4" x14ac:dyDescent="0.25">
      <c r="B203" t="s">
        <v>77</v>
      </c>
      <c r="C203">
        <v>10</v>
      </c>
      <c r="D203" s="210" t="s">
        <v>154</v>
      </c>
    </row>
    <row r="204" spans="2:4" x14ac:dyDescent="0.25">
      <c r="B204" t="s">
        <v>77</v>
      </c>
      <c r="C204">
        <v>11</v>
      </c>
      <c r="D204" s="211" t="s">
        <v>155</v>
      </c>
    </row>
    <row r="205" spans="2:4" x14ac:dyDescent="0.25">
      <c r="B205" t="s">
        <v>79</v>
      </c>
      <c r="C205" s="211">
        <v>12</v>
      </c>
      <c r="D205" s="211" t="s">
        <v>156</v>
      </c>
    </row>
    <row r="206" spans="2:4" x14ac:dyDescent="0.25">
      <c r="B206" t="s">
        <v>79</v>
      </c>
      <c r="C206" s="211">
        <v>13</v>
      </c>
      <c r="D206" s="210" t="s">
        <v>157</v>
      </c>
    </row>
    <row r="207" spans="2:4" x14ac:dyDescent="0.25">
      <c r="B207" t="s">
        <v>79</v>
      </c>
      <c r="C207" s="211">
        <v>14</v>
      </c>
      <c r="D207" s="211" t="s">
        <v>158</v>
      </c>
    </row>
    <row r="208" spans="2:4" x14ac:dyDescent="0.25">
      <c r="B208" t="s">
        <v>79</v>
      </c>
      <c r="C208" s="211">
        <v>15</v>
      </c>
      <c r="D208" s="210" t="s">
        <v>159</v>
      </c>
    </row>
    <row r="209" spans="2:4" x14ac:dyDescent="0.25">
      <c r="B209" t="s">
        <v>79</v>
      </c>
      <c r="C209" s="211">
        <v>17</v>
      </c>
      <c r="D209" s="210" t="s">
        <v>160</v>
      </c>
    </row>
    <row r="210" spans="2:4" x14ac:dyDescent="0.25">
      <c r="B210" t="s">
        <v>79</v>
      </c>
      <c r="C210" s="211">
        <v>18</v>
      </c>
      <c r="D210" s="211" t="s">
        <v>161</v>
      </c>
    </row>
    <row r="211" spans="2:4" x14ac:dyDescent="0.25">
      <c r="B211" t="s">
        <v>79</v>
      </c>
      <c r="C211" s="211">
        <v>20</v>
      </c>
      <c r="D211" s="210" t="s">
        <v>162</v>
      </c>
    </row>
    <row r="212" spans="2:4" x14ac:dyDescent="0.25">
      <c r="B212" t="s">
        <v>79</v>
      </c>
      <c r="C212" s="211">
        <v>21</v>
      </c>
      <c r="D212" s="210" t="s">
        <v>163</v>
      </c>
    </row>
    <row r="213" spans="2:4" x14ac:dyDescent="0.25">
      <c r="B213" t="s">
        <v>79</v>
      </c>
      <c r="C213" s="211">
        <v>22</v>
      </c>
      <c r="D213" s="210" t="s">
        <v>164</v>
      </c>
    </row>
    <row r="214" spans="2:4" x14ac:dyDescent="0.25">
      <c r="B214" t="s">
        <v>79</v>
      </c>
      <c r="C214" s="211">
        <v>23</v>
      </c>
      <c r="D214" s="210" t="s">
        <v>165</v>
      </c>
    </row>
    <row r="215" spans="2:4" x14ac:dyDescent="0.25">
      <c r="B215" t="s">
        <v>79</v>
      </c>
      <c r="C215" s="211">
        <v>24</v>
      </c>
      <c r="D215" s="211" t="s">
        <v>166</v>
      </c>
    </row>
    <row r="216" spans="2:4" x14ac:dyDescent="0.25">
      <c r="B216" t="s">
        <v>79</v>
      </c>
      <c r="C216" s="211">
        <v>25</v>
      </c>
      <c r="D216" s="211" t="s">
        <v>167</v>
      </c>
    </row>
    <row r="217" spans="2:4" x14ac:dyDescent="0.25">
      <c r="B217" t="s">
        <v>79</v>
      </c>
      <c r="C217" s="211">
        <v>26</v>
      </c>
      <c r="D217" s="210" t="s">
        <v>168</v>
      </c>
    </row>
    <row r="218" spans="2:4" x14ac:dyDescent="0.25">
      <c r="B218" t="s">
        <v>79</v>
      </c>
      <c r="C218" s="211">
        <v>27</v>
      </c>
      <c r="D218" s="211" t="s">
        <v>169</v>
      </c>
    </row>
    <row r="219" spans="2:4" x14ac:dyDescent="0.25">
      <c r="B219" t="s">
        <v>79</v>
      </c>
      <c r="C219" s="211">
        <v>28</v>
      </c>
      <c r="D219" s="210" t="s">
        <v>170</v>
      </c>
    </row>
    <row r="220" spans="2:4" x14ac:dyDescent="0.25">
      <c r="B220" t="s">
        <v>79</v>
      </c>
      <c r="C220" s="211">
        <v>29</v>
      </c>
      <c r="D220" s="211" t="s">
        <v>171</v>
      </c>
    </row>
    <row r="221" spans="2:4" x14ac:dyDescent="0.25">
      <c r="B221" t="s">
        <v>79</v>
      </c>
      <c r="C221" s="211">
        <v>31</v>
      </c>
      <c r="D221" s="210" t="s">
        <v>172</v>
      </c>
    </row>
    <row r="222" spans="2:4" x14ac:dyDescent="0.25">
      <c r="B222" t="s">
        <v>79</v>
      </c>
      <c r="C222" s="211">
        <v>32</v>
      </c>
      <c r="D222" s="211" t="s">
        <v>173</v>
      </c>
    </row>
    <row r="223" spans="2:4" x14ac:dyDescent="0.25">
      <c r="B223" t="s">
        <v>79</v>
      </c>
      <c r="C223" s="211">
        <v>33</v>
      </c>
      <c r="D223" s="211" t="s">
        <v>174</v>
      </c>
    </row>
    <row r="224" spans="2:4" x14ac:dyDescent="0.25">
      <c r="B224" t="s">
        <v>79</v>
      </c>
      <c r="C224" s="211">
        <v>34</v>
      </c>
      <c r="D224" s="211" t="s">
        <v>175</v>
      </c>
    </row>
    <row r="225" spans="2:4" x14ac:dyDescent="0.25">
      <c r="B225" t="s">
        <v>79</v>
      </c>
      <c r="C225" s="211">
        <v>35</v>
      </c>
      <c r="D225" s="211" t="s">
        <v>176</v>
      </c>
    </row>
    <row r="226" spans="2:4" x14ac:dyDescent="0.25">
      <c r="B226" t="s">
        <v>79</v>
      </c>
      <c r="C226" s="211">
        <v>36</v>
      </c>
      <c r="D226" s="210" t="s">
        <v>177</v>
      </c>
    </row>
    <row r="227" spans="2:4" x14ac:dyDescent="0.25">
      <c r="B227" t="s">
        <v>79</v>
      </c>
      <c r="C227" s="211">
        <v>37</v>
      </c>
      <c r="D227" s="210" t="s">
        <v>178</v>
      </c>
    </row>
    <row r="228" spans="2:4" x14ac:dyDescent="0.25">
      <c r="B228" t="s">
        <v>79</v>
      </c>
      <c r="C228" s="211">
        <v>38</v>
      </c>
      <c r="D228" s="211" t="s">
        <v>179</v>
      </c>
    </row>
    <row r="229" spans="2:4" x14ac:dyDescent="0.25">
      <c r="B229" t="s">
        <v>79</v>
      </c>
      <c r="C229" s="211">
        <v>39</v>
      </c>
      <c r="D229" s="210" t="s">
        <v>180</v>
      </c>
    </row>
    <row r="230" spans="2:4" x14ac:dyDescent="0.25">
      <c r="B230" t="s">
        <v>79</v>
      </c>
      <c r="C230" s="211">
        <v>40</v>
      </c>
      <c r="D230" s="210" t="s">
        <v>181</v>
      </c>
    </row>
    <row r="231" spans="2:4" x14ac:dyDescent="0.25">
      <c r="B231" t="s">
        <v>79</v>
      </c>
      <c r="C231" s="211">
        <v>41</v>
      </c>
      <c r="D231" s="211" t="s">
        <v>182</v>
      </c>
    </row>
    <row r="232" spans="2:4" x14ac:dyDescent="0.25">
      <c r="B232" t="s">
        <v>79</v>
      </c>
      <c r="C232" s="211">
        <v>42</v>
      </c>
      <c r="D232" s="211" t="s">
        <v>183</v>
      </c>
    </row>
    <row r="233" spans="2:4" x14ac:dyDescent="0.25">
      <c r="B233" t="s">
        <v>79</v>
      </c>
      <c r="C233" s="211">
        <v>43</v>
      </c>
      <c r="D233" s="211" t="s">
        <v>184</v>
      </c>
    </row>
    <row r="234" spans="2:4" x14ac:dyDescent="0.25">
      <c r="B234" t="s">
        <v>79</v>
      </c>
      <c r="C234" s="211">
        <v>44</v>
      </c>
      <c r="D234" s="211" t="s">
        <v>185</v>
      </c>
    </row>
    <row r="235" spans="2:4" x14ac:dyDescent="0.25">
      <c r="B235" t="s">
        <v>79</v>
      </c>
      <c r="C235" s="211">
        <v>45</v>
      </c>
      <c r="D235" s="210" t="s">
        <v>186</v>
      </c>
    </row>
    <row r="236" spans="2:4" x14ac:dyDescent="0.25">
      <c r="B236" t="s">
        <v>79</v>
      </c>
      <c r="C236" s="211">
        <v>46</v>
      </c>
      <c r="D236" s="211" t="s">
        <v>187</v>
      </c>
    </row>
    <row r="237" spans="2:4" x14ac:dyDescent="0.25">
      <c r="B237" t="s">
        <v>79</v>
      </c>
      <c r="C237" s="211">
        <v>47</v>
      </c>
      <c r="D237" s="211" t="s">
        <v>188</v>
      </c>
    </row>
    <row r="238" spans="2:4" x14ac:dyDescent="0.25">
      <c r="B238" t="s">
        <v>79</v>
      </c>
      <c r="C238" s="211">
        <v>49</v>
      </c>
      <c r="D238" s="210" t="s">
        <v>189</v>
      </c>
    </row>
    <row r="239" spans="2:4" x14ac:dyDescent="0.25">
      <c r="B239" t="s">
        <v>79</v>
      </c>
      <c r="C239" s="211">
        <v>50</v>
      </c>
      <c r="D239" s="211" t="s">
        <v>190</v>
      </c>
    </row>
    <row r="240" spans="2:4" x14ac:dyDescent="0.25">
      <c r="B240" t="s">
        <v>79</v>
      </c>
      <c r="C240" s="211">
        <v>51</v>
      </c>
      <c r="D240" s="211" t="s">
        <v>191</v>
      </c>
    </row>
    <row r="241" spans="2:4" x14ac:dyDescent="0.25">
      <c r="B241" t="s">
        <v>79</v>
      </c>
      <c r="C241" s="211">
        <v>52</v>
      </c>
      <c r="D241" s="210" t="s">
        <v>192</v>
      </c>
    </row>
    <row r="242" spans="2:4" x14ac:dyDescent="0.25">
      <c r="B242" t="s">
        <v>79</v>
      </c>
      <c r="C242" s="211">
        <v>53</v>
      </c>
      <c r="D242" s="211" t="s">
        <v>193</v>
      </c>
    </row>
    <row r="243" spans="2:4" x14ac:dyDescent="0.25">
      <c r="B243" t="s">
        <v>79</v>
      </c>
      <c r="C243" s="211">
        <v>54</v>
      </c>
      <c r="D243" s="211" t="s">
        <v>194</v>
      </c>
    </row>
    <row r="244" spans="2:4" x14ac:dyDescent="0.25">
      <c r="B244" t="s">
        <v>79</v>
      </c>
      <c r="C244" s="211">
        <v>55</v>
      </c>
      <c r="D244" s="211" t="s">
        <v>195</v>
      </c>
    </row>
    <row r="245" spans="2:4" x14ac:dyDescent="0.25">
      <c r="B245" t="s">
        <v>79</v>
      </c>
      <c r="C245" s="211">
        <v>57</v>
      </c>
      <c r="D245" s="211" t="s">
        <v>196</v>
      </c>
    </row>
    <row r="246" spans="2:4" x14ac:dyDescent="0.25">
      <c r="B246" t="s">
        <v>79</v>
      </c>
      <c r="C246" s="211">
        <v>58</v>
      </c>
      <c r="D246" s="211" t="s">
        <v>197</v>
      </c>
    </row>
    <row r="247" spans="2:4" x14ac:dyDescent="0.25">
      <c r="B247" t="s">
        <v>79</v>
      </c>
      <c r="C247" s="211">
        <v>59</v>
      </c>
      <c r="D247" s="210" t="s">
        <v>198</v>
      </c>
    </row>
    <row r="248" spans="2:4" x14ac:dyDescent="0.25">
      <c r="B248" t="s">
        <v>79</v>
      </c>
      <c r="C248" s="211">
        <v>60</v>
      </c>
      <c r="D248" s="210" t="s">
        <v>199</v>
      </c>
    </row>
    <row r="249" spans="2:4" x14ac:dyDescent="0.25">
      <c r="B249" t="s">
        <v>79</v>
      </c>
      <c r="C249" s="211">
        <v>61</v>
      </c>
      <c r="D249" s="210" t="s">
        <v>200</v>
      </c>
    </row>
    <row r="250" spans="2:4" x14ac:dyDescent="0.25">
      <c r="B250" t="s">
        <v>79</v>
      </c>
      <c r="C250" s="211">
        <v>62</v>
      </c>
      <c r="D250" s="211" t="s">
        <v>201</v>
      </c>
    </row>
    <row r="251" spans="2:4" x14ac:dyDescent="0.25">
      <c r="B251" t="s">
        <v>79</v>
      </c>
      <c r="C251" s="211">
        <v>63</v>
      </c>
      <c r="D251" s="211" t="s">
        <v>202</v>
      </c>
    </row>
    <row r="252" spans="2:4" x14ac:dyDescent="0.25">
      <c r="B252" t="s">
        <v>79</v>
      </c>
      <c r="C252" s="211">
        <v>64</v>
      </c>
      <c r="D252" s="210" t="s">
        <v>203</v>
      </c>
    </row>
    <row r="253" spans="2:4" x14ac:dyDescent="0.25">
      <c r="B253" t="s">
        <v>79</v>
      </c>
      <c r="C253" s="211">
        <v>65</v>
      </c>
      <c r="D253" s="211" t="s">
        <v>204</v>
      </c>
    </row>
    <row r="254" spans="2:4" x14ac:dyDescent="0.25">
      <c r="B254" t="s">
        <v>79</v>
      </c>
      <c r="C254" s="211">
        <v>66</v>
      </c>
      <c r="D254" s="211" t="s">
        <v>205</v>
      </c>
    </row>
    <row r="255" spans="2:4" x14ac:dyDescent="0.25">
      <c r="B255" t="s">
        <v>79</v>
      </c>
      <c r="C255" s="211">
        <v>67</v>
      </c>
      <c r="D255" s="211" t="s">
        <v>206</v>
      </c>
    </row>
    <row r="256" spans="2:4" x14ac:dyDescent="0.25">
      <c r="B256" t="s">
        <v>79</v>
      </c>
      <c r="C256" s="211">
        <v>68</v>
      </c>
      <c r="D256" s="211" t="s">
        <v>207</v>
      </c>
    </row>
    <row r="257" spans="2:4" x14ac:dyDescent="0.25">
      <c r="B257" t="s">
        <v>79</v>
      </c>
      <c r="C257" s="211">
        <v>69</v>
      </c>
      <c r="D257" s="210" t="s">
        <v>208</v>
      </c>
    </row>
    <row r="258" spans="2:4" x14ac:dyDescent="0.25">
      <c r="B258" t="s">
        <v>79</v>
      </c>
      <c r="C258" s="211">
        <v>70</v>
      </c>
      <c r="D258" s="211" t="s">
        <v>209</v>
      </c>
    </row>
    <row r="259" spans="2:4" x14ac:dyDescent="0.25">
      <c r="B259" t="s">
        <v>79</v>
      </c>
      <c r="C259" s="211">
        <v>71</v>
      </c>
      <c r="D259" s="211" t="s">
        <v>210</v>
      </c>
    </row>
    <row r="260" spans="2:4" x14ac:dyDescent="0.25">
      <c r="B260" t="s">
        <v>79</v>
      </c>
      <c r="C260" s="211">
        <v>72</v>
      </c>
      <c r="D260" s="211" t="s">
        <v>211</v>
      </c>
    </row>
    <row r="261" spans="2:4" x14ac:dyDescent="0.25">
      <c r="B261" t="s">
        <v>79</v>
      </c>
      <c r="C261" s="211">
        <v>73</v>
      </c>
      <c r="D261" s="211" t="s">
        <v>212</v>
      </c>
    </row>
    <row r="262" spans="2:4" x14ac:dyDescent="0.25">
      <c r="B262" t="s">
        <v>79</v>
      </c>
      <c r="C262" s="211">
        <v>75</v>
      </c>
      <c r="D262" s="211" t="s">
        <v>213</v>
      </c>
    </row>
    <row r="263" spans="2:4" x14ac:dyDescent="0.25">
      <c r="B263" t="s">
        <v>79</v>
      </c>
      <c r="C263" s="211">
        <v>76</v>
      </c>
      <c r="D263" s="211" t="s">
        <v>214</v>
      </c>
    </row>
    <row r="264" spans="2:4" x14ac:dyDescent="0.25">
      <c r="B264" t="s">
        <v>79</v>
      </c>
      <c r="C264" s="211">
        <v>77</v>
      </c>
      <c r="D264" s="211" t="s">
        <v>215</v>
      </c>
    </row>
    <row r="265" spans="2:4" x14ac:dyDescent="0.25">
      <c r="B265" t="s">
        <v>79</v>
      </c>
      <c r="C265" s="211">
        <v>78</v>
      </c>
      <c r="D265" s="210" t="s">
        <v>216</v>
      </c>
    </row>
    <row r="266" spans="2:4" x14ac:dyDescent="0.25">
      <c r="B266" t="s">
        <v>79</v>
      </c>
      <c r="C266" s="211">
        <v>79</v>
      </c>
      <c r="D266" s="211" t="s">
        <v>217</v>
      </c>
    </row>
    <row r="267" spans="2:4" x14ac:dyDescent="0.25">
      <c r="B267" t="s">
        <v>79</v>
      </c>
      <c r="C267" s="211">
        <v>80</v>
      </c>
      <c r="D267" s="211" t="s">
        <v>218</v>
      </c>
    </row>
    <row r="268" spans="2:4" x14ac:dyDescent="0.25">
      <c r="B268" t="s">
        <v>79</v>
      </c>
      <c r="C268" s="211">
        <v>81</v>
      </c>
      <c r="D268" s="211" t="s">
        <v>219</v>
      </c>
    </row>
    <row r="269" spans="2:4" x14ac:dyDescent="0.25">
      <c r="B269" t="s">
        <v>79</v>
      </c>
      <c r="C269" s="211">
        <v>82</v>
      </c>
      <c r="D269" s="211" t="s">
        <v>220</v>
      </c>
    </row>
    <row r="270" spans="2:4" x14ac:dyDescent="0.25">
      <c r="B270" t="s">
        <v>79</v>
      </c>
      <c r="C270" s="211">
        <v>83</v>
      </c>
      <c r="D270" s="211" t="s">
        <v>221</v>
      </c>
    </row>
    <row r="271" spans="2:4" x14ac:dyDescent="0.25">
      <c r="B271" t="s">
        <v>79</v>
      </c>
      <c r="C271" s="211">
        <v>84</v>
      </c>
      <c r="D271" s="211" t="s">
        <v>222</v>
      </c>
    </row>
    <row r="272" spans="2:4" x14ac:dyDescent="0.25">
      <c r="B272" t="s">
        <v>79</v>
      </c>
      <c r="C272" s="211">
        <v>85</v>
      </c>
      <c r="D272" s="210" t="s">
        <v>223</v>
      </c>
    </row>
    <row r="273" spans="2:4" x14ac:dyDescent="0.25">
      <c r="B273" t="s">
        <v>79</v>
      </c>
      <c r="C273" s="211">
        <v>86</v>
      </c>
      <c r="D273" s="211" t="s">
        <v>224</v>
      </c>
    </row>
    <row r="274" spans="2:4" x14ac:dyDescent="0.25">
      <c r="B274" t="s">
        <v>79</v>
      </c>
      <c r="C274" s="211">
        <v>87</v>
      </c>
      <c r="D274" s="211" t="s">
        <v>225</v>
      </c>
    </row>
    <row r="275" spans="2:4" x14ac:dyDescent="0.25">
      <c r="B275" t="s">
        <v>79</v>
      </c>
      <c r="C275" s="211">
        <v>88</v>
      </c>
      <c r="D275" s="211" t="s">
        <v>226</v>
      </c>
    </row>
    <row r="276" spans="2:4" x14ac:dyDescent="0.25">
      <c r="B276" t="s">
        <v>79</v>
      </c>
      <c r="C276" s="211">
        <v>89</v>
      </c>
      <c r="D276" s="211" t="s">
        <v>227</v>
      </c>
    </row>
    <row r="277" spans="2:4" x14ac:dyDescent="0.25">
      <c r="B277" t="s">
        <v>79</v>
      </c>
      <c r="C277" s="211">
        <v>90</v>
      </c>
      <c r="D277" s="211" t="s">
        <v>228</v>
      </c>
    </row>
    <row r="278" spans="2:4" x14ac:dyDescent="0.25">
      <c r="B278" t="s">
        <v>79</v>
      </c>
      <c r="C278" s="211">
        <v>91</v>
      </c>
      <c r="D278" s="210" t="s">
        <v>229</v>
      </c>
    </row>
    <row r="279" spans="2:4" x14ac:dyDescent="0.25">
      <c r="B279" t="s">
        <v>77</v>
      </c>
      <c r="C279">
        <v>92</v>
      </c>
      <c r="D279" s="210" t="s">
        <v>230</v>
      </c>
    </row>
    <row r="280" spans="2:4" x14ac:dyDescent="0.25">
      <c r="B280" t="s">
        <v>79</v>
      </c>
      <c r="C280" s="211">
        <v>93</v>
      </c>
      <c r="D280" s="210" t="s">
        <v>231</v>
      </c>
    </row>
    <row r="281" spans="2:4" x14ac:dyDescent="0.25">
      <c r="B281" t="s">
        <v>79</v>
      </c>
      <c r="C281" s="211">
        <v>94</v>
      </c>
      <c r="D281" s="211" t="s">
        <v>232</v>
      </c>
    </row>
    <row r="282" spans="2:4" x14ac:dyDescent="0.25">
      <c r="B282" t="s">
        <v>79</v>
      </c>
      <c r="C282" s="211">
        <v>95</v>
      </c>
      <c r="D282" s="211" t="s">
        <v>233</v>
      </c>
    </row>
    <row r="283" spans="2:4" x14ac:dyDescent="0.25">
      <c r="B283" t="s">
        <v>81</v>
      </c>
      <c r="C283">
        <v>1190</v>
      </c>
      <c r="D283" t="s">
        <v>234</v>
      </c>
    </row>
    <row r="284" spans="2:4" x14ac:dyDescent="0.25">
      <c r="B284" t="s">
        <v>81</v>
      </c>
      <c r="C284">
        <v>1191</v>
      </c>
      <c r="D284" t="s">
        <v>235</v>
      </c>
    </row>
    <row r="285" spans="2:4" x14ac:dyDescent="0.25">
      <c r="B285" t="s">
        <v>81</v>
      </c>
      <c r="C285">
        <v>1192</v>
      </c>
      <c r="D285" t="s">
        <v>236</v>
      </c>
    </row>
    <row r="286" spans="2:4" x14ac:dyDescent="0.25">
      <c r="B286" t="s">
        <v>81</v>
      </c>
      <c r="C286">
        <v>1193</v>
      </c>
      <c r="D286" t="s">
        <v>237</v>
      </c>
    </row>
    <row r="287" spans="2:4" x14ac:dyDescent="0.25">
      <c r="B287" t="s">
        <v>81</v>
      </c>
      <c r="C287">
        <v>1390</v>
      </c>
      <c r="D287" t="s">
        <v>238</v>
      </c>
    </row>
    <row r="288" spans="2:4" x14ac:dyDescent="0.25">
      <c r="B288" t="s">
        <v>81</v>
      </c>
      <c r="C288">
        <v>1391</v>
      </c>
      <c r="D288" t="s">
        <v>239</v>
      </c>
    </row>
    <row r="289" spans="2:4" x14ac:dyDescent="0.25">
      <c r="B289" t="s">
        <v>81</v>
      </c>
      <c r="C289">
        <v>1392</v>
      </c>
      <c r="D289" t="s">
        <v>240</v>
      </c>
    </row>
    <row r="290" spans="2:4" x14ac:dyDescent="0.25">
      <c r="B290" t="s">
        <v>81</v>
      </c>
      <c r="C290">
        <v>1393</v>
      </c>
      <c r="D290" t="s">
        <v>241</v>
      </c>
    </row>
    <row r="291" spans="2:4" x14ac:dyDescent="0.25">
      <c r="B291" t="s">
        <v>81</v>
      </c>
      <c r="C291">
        <v>1394</v>
      </c>
      <c r="D291" t="s">
        <v>242</v>
      </c>
    </row>
    <row r="292" spans="2:4" x14ac:dyDescent="0.25">
      <c r="B292" t="s">
        <v>81</v>
      </c>
      <c r="C292">
        <v>1491</v>
      </c>
      <c r="D292" t="s">
        <v>243</v>
      </c>
    </row>
    <row r="293" spans="2:4" x14ac:dyDescent="0.25">
      <c r="B293" t="s">
        <v>81</v>
      </c>
      <c r="C293">
        <v>1491</v>
      </c>
      <c r="D293" t="s">
        <v>243</v>
      </c>
    </row>
    <row r="294" spans="2:4" x14ac:dyDescent="0.25">
      <c r="B294" t="s">
        <v>81</v>
      </c>
      <c r="C294">
        <v>1491</v>
      </c>
      <c r="D294" t="s">
        <v>243</v>
      </c>
    </row>
    <row r="295" spans="2:4" x14ac:dyDescent="0.25">
      <c r="B295" t="s">
        <v>81</v>
      </c>
      <c r="C295">
        <v>1492</v>
      </c>
      <c r="D295" t="s">
        <v>244</v>
      </c>
    </row>
    <row r="296" spans="2:4" x14ac:dyDescent="0.25">
      <c r="B296" t="s">
        <v>81</v>
      </c>
      <c r="C296">
        <v>1492</v>
      </c>
      <c r="D296" t="s">
        <v>244</v>
      </c>
    </row>
    <row r="297" spans="2:4" x14ac:dyDescent="0.25">
      <c r="B297" t="s">
        <v>81</v>
      </c>
      <c r="C297">
        <v>1493</v>
      </c>
      <c r="D297" t="s">
        <v>245</v>
      </c>
    </row>
    <row r="298" spans="2:4" x14ac:dyDescent="0.25">
      <c r="B298" t="s">
        <v>81</v>
      </c>
      <c r="C298">
        <v>1494</v>
      </c>
      <c r="D298" t="s">
        <v>246</v>
      </c>
    </row>
    <row r="299" spans="2:4" x14ac:dyDescent="0.25">
      <c r="B299" t="s">
        <v>81</v>
      </c>
      <c r="C299">
        <v>1495</v>
      </c>
      <c r="D299" t="s">
        <v>247</v>
      </c>
    </row>
    <row r="300" spans="2:4" x14ac:dyDescent="0.25">
      <c r="B300" t="s">
        <v>81</v>
      </c>
      <c r="C300">
        <v>1496</v>
      </c>
      <c r="D300" t="s">
        <v>248</v>
      </c>
    </row>
    <row r="301" spans="2:4" x14ac:dyDescent="0.25">
      <c r="B301" t="s">
        <v>81</v>
      </c>
      <c r="C301">
        <v>1496</v>
      </c>
      <c r="D301" t="s">
        <v>248</v>
      </c>
    </row>
    <row r="302" spans="2:4" x14ac:dyDescent="0.25">
      <c r="B302" t="s">
        <v>81</v>
      </c>
      <c r="C302">
        <v>1590</v>
      </c>
      <c r="D302" t="s">
        <v>249</v>
      </c>
    </row>
    <row r="303" spans="2:4" x14ac:dyDescent="0.25">
      <c r="B303" t="s">
        <v>81</v>
      </c>
      <c r="C303">
        <v>1690</v>
      </c>
      <c r="D303" t="s">
        <v>250</v>
      </c>
    </row>
    <row r="304" spans="2:4" x14ac:dyDescent="0.25">
      <c r="B304" t="s">
        <v>81</v>
      </c>
      <c r="C304">
        <v>1791</v>
      </c>
      <c r="D304" t="s">
        <v>251</v>
      </c>
    </row>
    <row r="305" spans="2:4" x14ac:dyDescent="0.25">
      <c r="B305" t="s">
        <v>81</v>
      </c>
      <c r="C305">
        <v>1792</v>
      </c>
      <c r="D305" t="s">
        <v>252</v>
      </c>
    </row>
    <row r="306" spans="2:4" x14ac:dyDescent="0.25">
      <c r="B306" t="s">
        <v>81</v>
      </c>
      <c r="C306">
        <v>11101</v>
      </c>
      <c r="D306" t="s">
        <v>253</v>
      </c>
    </row>
    <row r="307" spans="2:4" x14ac:dyDescent="0.25">
      <c r="B307" t="s">
        <v>81</v>
      </c>
      <c r="C307">
        <v>11101</v>
      </c>
      <c r="D307" t="s">
        <v>253</v>
      </c>
    </row>
    <row r="308" spans="2:4" x14ac:dyDescent="0.25">
      <c r="B308" t="s">
        <v>81</v>
      </c>
      <c r="C308">
        <v>11102</v>
      </c>
      <c r="D308" t="s">
        <v>254</v>
      </c>
    </row>
    <row r="309" spans="2:4" x14ac:dyDescent="0.25">
      <c r="B309" t="s">
        <v>81</v>
      </c>
      <c r="C309">
        <v>11103</v>
      </c>
      <c r="D309" t="s">
        <v>255</v>
      </c>
    </row>
    <row r="310" spans="2:4" x14ac:dyDescent="0.25">
      <c r="B310" t="s">
        <v>81</v>
      </c>
      <c r="C310">
        <v>11103</v>
      </c>
      <c r="D310" t="s">
        <v>255</v>
      </c>
    </row>
    <row r="311" spans="2:4" x14ac:dyDescent="0.25">
      <c r="B311" t="s">
        <v>81</v>
      </c>
      <c r="C311">
        <v>11104</v>
      </c>
      <c r="D311" t="s">
        <v>256</v>
      </c>
    </row>
    <row r="312" spans="2:4" x14ac:dyDescent="0.25">
      <c r="B312" t="s">
        <v>81</v>
      </c>
      <c r="C312">
        <v>11105</v>
      </c>
      <c r="D312" t="s">
        <v>257</v>
      </c>
    </row>
    <row r="313" spans="2:4" x14ac:dyDescent="0.25">
      <c r="B313" t="s">
        <v>81</v>
      </c>
      <c r="C313">
        <v>11105</v>
      </c>
      <c r="D313" t="s">
        <v>257</v>
      </c>
    </row>
    <row r="314" spans="2:4" x14ac:dyDescent="0.25">
      <c r="B314" t="s">
        <v>81</v>
      </c>
      <c r="C314">
        <v>11105</v>
      </c>
      <c r="D314" t="s">
        <v>257</v>
      </c>
    </row>
    <row r="315" spans="2:4" x14ac:dyDescent="0.25">
      <c r="B315" t="s">
        <v>81</v>
      </c>
      <c r="C315">
        <v>11105</v>
      </c>
      <c r="D315" t="s">
        <v>257</v>
      </c>
    </row>
    <row r="316" spans="2:4" x14ac:dyDescent="0.25">
      <c r="B316" t="s">
        <v>81</v>
      </c>
      <c r="C316">
        <v>11106</v>
      </c>
      <c r="D316" t="s">
        <v>258</v>
      </c>
    </row>
    <row r="317" spans="2:4" x14ac:dyDescent="0.25">
      <c r="B317" t="s">
        <v>81</v>
      </c>
      <c r="C317">
        <v>11106</v>
      </c>
      <c r="D317" t="s">
        <v>258</v>
      </c>
    </row>
    <row r="318" spans="2:4" x14ac:dyDescent="0.25">
      <c r="B318" t="s">
        <v>81</v>
      </c>
      <c r="C318">
        <v>11107</v>
      </c>
      <c r="D318" t="s">
        <v>259</v>
      </c>
    </row>
    <row r="319" spans="2:4" x14ac:dyDescent="0.25">
      <c r="B319" t="s">
        <v>81</v>
      </c>
      <c r="C319">
        <v>11107</v>
      </c>
      <c r="D319" t="s">
        <v>259</v>
      </c>
    </row>
    <row r="320" spans="2:4" x14ac:dyDescent="0.25">
      <c r="B320" t="s">
        <v>81</v>
      </c>
      <c r="C320">
        <v>11108</v>
      </c>
      <c r="D320" t="s">
        <v>260</v>
      </c>
    </row>
    <row r="321" spans="2:4" x14ac:dyDescent="0.25">
      <c r="B321" t="s">
        <v>81</v>
      </c>
      <c r="C321">
        <v>11108</v>
      </c>
      <c r="D321" t="s">
        <v>260</v>
      </c>
    </row>
    <row r="322" spans="2:4" x14ac:dyDescent="0.25">
      <c r="B322" t="s">
        <v>81</v>
      </c>
      <c r="C322">
        <v>11109</v>
      </c>
      <c r="D322" t="s">
        <v>261</v>
      </c>
    </row>
    <row r="323" spans="2:4" x14ac:dyDescent="0.25">
      <c r="B323" t="s">
        <v>81</v>
      </c>
      <c r="C323">
        <v>11110</v>
      </c>
      <c r="D323" t="s">
        <v>262</v>
      </c>
    </row>
    <row r="324" spans="2:4" x14ac:dyDescent="0.25">
      <c r="B324" t="s">
        <v>81</v>
      </c>
      <c r="C324">
        <v>11110</v>
      </c>
      <c r="D324" t="s">
        <v>262</v>
      </c>
    </row>
    <row r="325" spans="2:4" x14ac:dyDescent="0.25">
      <c r="B325" t="s">
        <v>81</v>
      </c>
      <c r="C325">
        <v>11111</v>
      </c>
      <c r="D325" t="s">
        <v>263</v>
      </c>
    </row>
    <row r="326" spans="2:4" x14ac:dyDescent="0.25">
      <c r="B326" t="s">
        <v>81</v>
      </c>
      <c r="C326">
        <v>11112</v>
      </c>
      <c r="D326" t="s">
        <v>264</v>
      </c>
    </row>
    <row r="327" spans="2:4" x14ac:dyDescent="0.25">
      <c r="B327" t="s">
        <v>81</v>
      </c>
      <c r="C327">
        <v>11112</v>
      </c>
      <c r="D327" t="s">
        <v>264</v>
      </c>
    </row>
    <row r="328" spans="2:4" x14ac:dyDescent="0.25">
      <c r="B328" t="s">
        <v>81</v>
      </c>
      <c r="C328">
        <v>11112</v>
      </c>
      <c r="D328" t="s">
        <v>264</v>
      </c>
    </row>
    <row r="329" spans="2:4" x14ac:dyDescent="0.25">
      <c r="B329" t="s">
        <v>81</v>
      </c>
      <c r="C329">
        <v>11113</v>
      </c>
      <c r="D329" t="s">
        <v>265</v>
      </c>
    </row>
    <row r="330" spans="2:4" x14ac:dyDescent="0.25">
      <c r="B330" t="s">
        <v>81</v>
      </c>
      <c r="C330">
        <v>11113</v>
      </c>
      <c r="D330" t="s">
        <v>265</v>
      </c>
    </row>
    <row r="331" spans="2:4" x14ac:dyDescent="0.25">
      <c r="B331" t="s">
        <v>81</v>
      </c>
      <c r="C331">
        <v>11113</v>
      </c>
      <c r="D331" t="s">
        <v>265</v>
      </c>
    </row>
    <row r="332" spans="2:4" x14ac:dyDescent="0.25">
      <c r="B332" t="s">
        <v>81</v>
      </c>
      <c r="C332">
        <v>11114</v>
      </c>
      <c r="D332" t="s">
        <v>266</v>
      </c>
    </row>
    <row r="333" spans="2:4" x14ac:dyDescent="0.25">
      <c r="B333" t="s">
        <v>81</v>
      </c>
      <c r="C333">
        <v>11114</v>
      </c>
      <c r="D333" t="s">
        <v>266</v>
      </c>
    </row>
    <row r="334" spans="2:4" x14ac:dyDescent="0.25">
      <c r="B334" t="s">
        <v>81</v>
      </c>
      <c r="C334">
        <v>11114</v>
      </c>
      <c r="D334" t="s">
        <v>266</v>
      </c>
    </row>
    <row r="335" spans="2:4" x14ac:dyDescent="0.25">
      <c r="B335" t="s">
        <v>81</v>
      </c>
      <c r="C335">
        <v>11115</v>
      </c>
      <c r="D335" t="s">
        <v>267</v>
      </c>
    </row>
    <row r="336" spans="2:4" x14ac:dyDescent="0.25">
      <c r="B336" t="s">
        <v>81</v>
      </c>
      <c r="C336">
        <v>11115</v>
      </c>
      <c r="D336" t="s">
        <v>267</v>
      </c>
    </row>
    <row r="337" spans="2:4" x14ac:dyDescent="0.25">
      <c r="B337" t="s">
        <v>81</v>
      </c>
      <c r="C337">
        <v>11115</v>
      </c>
      <c r="D337" t="s">
        <v>267</v>
      </c>
    </row>
    <row r="338" spans="2:4" x14ac:dyDescent="0.25">
      <c r="B338" t="s">
        <v>81</v>
      </c>
      <c r="C338">
        <v>11115</v>
      </c>
      <c r="D338" t="s">
        <v>267</v>
      </c>
    </row>
    <row r="339" spans="2:4" x14ac:dyDescent="0.25">
      <c r="B339" t="s">
        <v>81</v>
      </c>
      <c r="C339">
        <v>11116</v>
      </c>
      <c r="D339" t="s">
        <v>268</v>
      </c>
    </row>
    <row r="340" spans="2:4" x14ac:dyDescent="0.25">
      <c r="B340" t="s">
        <v>81</v>
      </c>
      <c r="C340">
        <v>11116</v>
      </c>
      <c r="D340" t="s">
        <v>268</v>
      </c>
    </row>
    <row r="341" spans="2:4" x14ac:dyDescent="0.25">
      <c r="B341" t="s">
        <v>81</v>
      </c>
      <c r="C341">
        <v>11117</v>
      </c>
      <c r="D341" t="s">
        <v>269</v>
      </c>
    </row>
    <row r="342" spans="2:4" x14ac:dyDescent="0.25">
      <c r="B342" t="s">
        <v>81</v>
      </c>
      <c r="C342">
        <v>11121</v>
      </c>
      <c r="D342" t="s">
        <v>270</v>
      </c>
    </row>
    <row r="343" spans="2:4" x14ac:dyDescent="0.25">
      <c r="B343" t="s">
        <v>81</v>
      </c>
      <c r="C343">
        <v>11122</v>
      </c>
      <c r="D343" t="s">
        <v>271</v>
      </c>
    </row>
    <row r="344" spans="2:4" x14ac:dyDescent="0.25">
      <c r="B344" t="s">
        <v>81</v>
      </c>
      <c r="C344">
        <v>11122</v>
      </c>
      <c r="D344" t="s">
        <v>271</v>
      </c>
    </row>
    <row r="345" spans="2:4" x14ac:dyDescent="0.25">
      <c r="B345" t="s">
        <v>81</v>
      </c>
      <c r="C345">
        <v>11123</v>
      </c>
      <c r="D345" t="s">
        <v>272</v>
      </c>
    </row>
    <row r="346" spans="2:4" x14ac:dyDescent="0.25">
      <c r="B346" t="s">
        <v>81</v>
      </c>
      <c r="C346">
        <v>11123</v>
      </c>
      <c r="D346" t="s">
        <v>272</v>
      </c>
    </row>
    <row r="347" spans="2:4" x14ac:dyDescent="0.25">
      <c r="B347" t="s">
        <v>81</v>
      </c>
      <c r="C347">
        <v>11123</v>
      </c>
      <c r="D347" t="s">
        <v>272</v>
      </c>
    </row>
    <row r="348" spans="2:4" x14ac:dyDescent="0.25">
      <c r="B348" t="s">
        <v>81</v>
      </c>
      <c r="C348">
        <v>11124</v>
      </c>
      <c r="D348" t="s">
        <v>273</v>
      </c>
    </row>
    <row r="349" spans="2:4" x14ac:dyDescent="0.25">
      <c r="B349" t="s">
        <v>81</v>
      </c>
      <c r="C349">
        <v>11125</v>
      </c>
      <c r="D349" t="s">
        <v>274</v>
      </c>
    </row>
    <row r="350" spans="2:4" x14ac:dyDescent="0.25">
      <c r="B350" t="s">
        <v>81</v>
      </c>
      <c r="C350">
        <v>11125</v>
      </c>
      <c r="D350" t="s">
        <v>274</v>
      </c>
    </row>
    <row r="351" spans="2:4" x14ac:dyDescent="0.25">
      <c r="B351" t="s">
        <v>81</v>
      </c>
      <c r="C351">
        <v>11125</v>
      </c>
      <c r="D351" t="s">
        <v>274</v>
      </c>
    </row>
    <row r="352" spans="2:4" x14ac:dyDescent="0.25">
      <c r="B352" t="s">
        <v>81</v>
      </c>
      <c r="C352">
        <v>11125</v>
      </c>
      <c r="D352" t="s">
        <v>274</v>
      </c>
    </row>
    <row r="353" spans="2:4" x14ac:dyDescent="0.25">
      <c r="B353" t="s">
        <v>81</v>
      </c>
      <c r="C353">
        <v>11125</v>
      </c>
      <c r="D353" t="s">
        <v>274</v>
      </c>
    </row>
    <row r="354" spans="2:4" x14ac:dyDescent="0.25">
      <c r="B354" t="s">
        <v>81</v>
      </c>
      <c r="C354">
        <v>11125</v>
      </c>
      <c r="D354" t="s">
        <v>274</v>
      </c>
    </row>
    <row r="355" spans="2:4" x14ac:dyDescent="0.25">
      <c r="B355" t="s">
        <v>81</v>
      </c>
      <c r="C355">
        <v>11126</v>
      </c>
      <c r="D355" t="s">
        <v>275</v>
      </c>
    </row>
    <row r="356" spans="2:4" x14ac:dyDescent="0.25">
      <c r="B356" t="s">
        <v>81</v>
      </c>
      <c r="C356">
        <v>11127</v>
      </c>
      <c r="D356" t="s">
        <v>276</v>
      </c>
    </row>
    <row r="357" spans="2:4" x14ac:dyDescent="0.25">
      <c r="B357" t="s">
        <v>81</v>
      </c>
      <c r="C357">
        <v>11128</v>
      </c>
      <c r="D357" t="s">
        <v>277</v>
      </c>
    </row>
    <row r="358" spans="2:4" x14ac:dyDescent="0.25">
      <c r="B358" t="s">
        <v>81</v>
      </c>
      <c r="C358">
        <v>11129</v>
      </c>
      <c r="D358" t="s">
        <v>278</v>
      </c>
    </row>
    <row r="359" spans="2:4" x14ac:dyDescent="0.25">
      <c r="B359" t="s">
        <v>81</v>
      </c>
      <c r="C359">
        <v>11129</v>
      </c>
      <c r="D359" t="s">
        <v>278</v>
      </c>
    </row>
    <row r="360" spans="2:4" x14ac:dyDescent="0.25">
      <c r="B360" t="s">
        <v>81</v>
      </c>
      <c r="C360">
        <v>11131</v>
      </c>
      <c r="D360" t="s">
        <v>279</v>
      </c>
    </row>
    <row r="361" spans="2:4" x14ac:dyDescent="0.25">
      <c r="B361" t="s">
        <v>81</v>
      </c>
      <c r="C361">
        <v>11132</v>
      </c>
      <c r="D361" t="s">
        <v>280</v>
      </c>
    </row>
    <row r="362" spans="2:4" x14ac:dyDescent="0.25">
      <c r="B362" t="s">
        <v>81</v>
      </c>
      <c r="C362">
        <v>11132</v>
      </c>
      <c r="D362" t="s">
        <v>280</v>
      </c>
    </row>
    <row r="363" spans="2:4" x14ac:dyDescent="0.25">
      <c r="B363" t="s">
        <v>81</v>
      </c>
      <c r="C363">
        <v>11133</v>
      </c>
      <c r="D363" t="s">
        <v>281</v>
      </c>
    </row>
    <row r="364" spans="2:4" x14ac:dyDescent="0.25">
      <c r="B364" t="s">
        <v>81</v>
      </c>
      <c r="C364">
        <v>11134</v>
      </c>
      <c r="D364" t="s">
        <v>282</v>
      </c>
    </row>
    <row r="365" spans="2:4" x14ac:dyDescent="0.25">
      <c r="B365" t="s">
        <v>81</v>
      </c>
      <c r="C365">
        <v>11134</v>
      </c>
      <c r="D365" t="s">
        <v>282</v>
      </c>
    </row>
    <row r="366" spans="2:4" x14ac:dyDescent="0.25">
      <c r="B366" t="s">
        <v>81</v>
      </c>
      <c r="C366">
        <v>11136</v>
      </c>
      <c r="D366" t="s">
        <v>283</v>
      </c>
    </row>
    <row r="367" spans="2:4" x14ac:dyDescent="0.25">
      <c r="B367" t="s">
        <v>81</v>
      </c>
      <c r="C367">
        <v>11137</v>
      </c>
      <c r="D367" t="s">
        <v>284</v>
      </c>
    </row>
    <row r="368" spans="2:4" x14ac:dyDescent="0.25">
      <c r="B368" t="s">
        <v>81</v>
      </c>
      <c r="C368">
        <v>11137</v>
      </c>
      <c r="D368" t="s">
        <v>284</v>
      </c>
    </row>
    <row r="369" spans="2:4" x14ac:dyDescent="0.25">
      <c r="B369" t="s">
        <v>81</v>
      </c>
      <c r="C369">
        <v>11141</v>
      </c>
      <c r="D369" t="s">
        <v>285</v>
      </c>
    </row>
    <row r="370" spans="2:4" x14ac:dyDescent="0.25">
      <c r="B370" t="s">
        <v>81</v>
      </c>
      <c r="C370">
        <v>11142</v>
      </c>
      <c r="D370" t="s">
        <v>286</v>
      </c>
    </row>
    <row r="371" spans="2:4" x14ac:dyDescent="0.25">
      <c r="B371" t="s">
        <v>81</v>
      </c>
      <c r="C371">
        <v>11142</v>
      </c>
      <c r="D371" t="s">
        <v>286</v>
      </c>
    </row>
    <row r="372" spans="2:4" x14ac:dyDescent="0.25">
      <c r="B372" t="s">
        <v>81</v>
      </c>
      <c r="C372">
        <v>11143</v>
      </c>
      <c r="D372" t="s">
        <v>287</v>
      </c>
    </row>
    <row r="373" spans="2:4" x14ac:dyDescent="0.25">
      <c r="B373" t="s">
        <v>81</v>
      </c>
      <c r="C373">
        <v>11151</v>
      </c>
      <c r="D373" t="s">
        <v>288</v>
      </c>
    </row>
    <row r="374" spans="2:4" x14ac:dyDescent="0.25">
      <c r="B374" t="s">
        <v>81</v>
      </c>
      <c r="C374">
        <v>11151</v>
      </c>
      <c r="D374" t="s">
        <v>288</v>
      </c>
    </row>
    <row r="375" spans="2:4" x14ac:dyDescent="0.25">
      <c r="B375" t="s">
        <v>81</v>
      </c>
      <c r="C375">
        <v>11152</v>
      </c>
      <c r="D375" t="s">
        <v>289</v>
      </c>
    </row>
    <row r="376" spans="2:4" x14ac:dyDescent="0.25">
      <c r="B376" t="s">
        <v>81</v>
      </c>
      <c r="C376">
        <v>11152</v>
      </c>
      <c r="D376" t="s">
        <v>289</v>
      </c>
    </row>
    <row r="377" spans="2:4" x14ac:dyDescent="0.25">
      <c r="B377" t="s">
        <v>81</v>
      </c>
      <c r="C377">
        <v>11153</v>
      </c>
      <c r="D377" t="s">
        <v>290</v>
      </c>
    </row>
    <row r="378" spans="2:4" x14ac:dyDescent="0.25">
      <c r="B378" t="s">
        <v>81</v>
      </c>
      <c r="C378">
        <v>11153</v>
      </c>
      <c r="D378" t="s">
        <v>290</v>
      </c>
    </row>
    <row r="379" spans="2:4" x14ac:dyDescent="0.25">
      <c r="B379" t="s">
        <v>81</v>
      </c>
      <c r="C379">
        <v>11154</v>
      </c>
      <c r="D379" t="s">
        <v>291</v>
      </c>
    </row>
    <row r="380" spans="2:4" x14ac:dyDescent="0.25">
      <c r="B380" t="s">
        <v>81</v>
      </c>
      <c r="C380">
        <v>11155</v>
      </c>
      <c r="D380" t="s">
        <v>292</v>
      </c>
    </row>
    <row r="381" spans="2:4" x14ac:dyDescent="0.25">
      <c r="B381" t="s">
        <v>81</v>
      </c>
      <c r="C381">
        <v>11157</v>
      </c>
      <c r="D381" t="s">
        <v>293</v>
      </c>
    </row>
    <row r="382" spans="2:4" x14ac:dyDescent="0.25">
      <c r="B382" t="s">
        <v>81</v>
      </c>
      <c r="C382">
        <v>11158</v>
      </c>
      <c r="D382" t="s">
        <v>294</v>
      </c>
    </row>
    <row r="383" spans="2:4" x14ac:dyDescent="0.25">
      <c r="B383" t="s">
        <v>81</v>
      </c>
      <c r="C383">
        <v>11159</v>
      </c>
      <c r="D383" t="s">
        <v>295</v>
      </c>
    </row>
    <row r="384" spans="2:4" x14ac:dyDescent="0.25">
      <c r="B384" t="s">
        <v>81</v>
      </c>
      <c r="C384">
        <v>11161</v>
      </c>
      <c r="D384" t="s">
        <v>296</v>
      </c>
    </row>
    <row r="385" spans="2:4" x14ac:dyDescent="0.25">
      <c r="B385" t="s">
        <v>81</v>
      </c>
      <c r="C385">
        <v>11161</v>
      </c>
      <c r="D385" t="s">
        <v>296</v>
      </c>
    </row>
    <row r="386" spans="2:4" x14ac:dyDescent="0.25">
      <c r="B386" t="s">
        <v>81</v>
      </c>
      <c r="C386">
        <v>11161</v>
      </c>
      <c r="D386" t="s">
        <v>296</v>
      </c>
    </row>
    <row r="387" spans="2:4" x14ac:dyDescent="0.25">
      <c r="B387" t="s">
        <v>81</v>
      </c>
      <c r="C387">
        <v>11162</v>
      </c>
      <c r="D387" t="s">
        <v>297</v>
      </c>
    </row>
    <row r="388" spans="2:4" x14ac:dyDescent="0.25">
      <c r="B388" t="s">
        <v>81</v>
      </c>
      <c r="C388">
        <v>11162</v>
      </c>
      <c r="D388" t="s">
        <v>297</v>
      </c>
    </row>
    <row r="389" spans="2:4" x14ac:dyDescent="0.25">
      <c r="B389" t="s">
        <v>81</v>
      </c>
      <c r="C389">
        <v>11162</v>
      </c>
      <c r="D389" t="s">
        <v>297</v>
      </c>
    </row>
    <row r="390" spans="2:4" x14ac:dyDescent="0.25">
      <c r="B390" t="s">
        <v>81</v>
      </c>
      <c r="C390">
        <v>11164</v>
      </c>
      <c r="D390" t="s">
        <v>298</v>
      </c>
    </row>
    <row r="391" spans="2:4" x14ac:dyDescent="0.25">
      <c r="B391" t="s">
        <v>81</v>
      </c>
      <c r="C391">
        <v>11165</v>
      </c>
      <c r="D391" t="s">
        <v>299</v>
      </c>
    </row>
    <row r="392" spans="2:4" x14ac:dyDescent="0.25">
      <c r="B392" t="s">
        <v>81</v>
      </c>
      <c r="C392">
        <v>11166</v>
      </c>
      <c r="D392" t="s">
        <v>300</v>
      </c>
    </row>
    <row r="393" spans="2:4" x14ac:dyDescent="0.25">
      <c r="B393" t="s">
        <v>81</v>
      </c>
      <c r="C393">
        <v>11166</v>
      </c>
      <c r="D393" t="s">
        <v>300</v>
      </c>
    </row>
    <row r="394" spans="2:4" x14ac:dyDescent="0.25">
      <c r="B394" t="s">
        <v>81</v>
      </c>
      <c r="C394">
        <v>11167</v>
      </c>
      <c r="D394" t="s">
        <v>301</v>
      </c>
    </row>
    <row r="395" spans="2:4" x14ac:dyDescent="0.25">
      <c r="B395" t="s">
        <v>81</v>
      </c>
      <c r="C395">
        <v>11167</v>
      </c>
      <c r="D395" t="s">
        <v>301</v>
      </c>
    </row>
    <row r="396" spans="2:4" x14ac:dyDescent="0.25">
      <c r="B396" t="s">
        <v>81</v>
      </c>
      <c r="C396">
        <v>11167</v>
      </c>
      <c r="D396" t="s">
        <v>301</v>
      </c>
    </row>
    <row r="397" spans="2:4" x14ac:dyDescent="0.25">
      <c r="B397" t="s">
        <v>81</v>
      </c>
      <c r="C397">
        <v>11167</v>
      </c>
      <c r="D397" t="s">
        <v>301</v>
      </c>
    </row>
    <row r="398" spans="2:4" x14ac:dyDescent="0.25">
      <c r="B398" t="s">
        <v>81</v>
      </c>
      <c r="C398">
        <v>11167</v>
      </c>
      <c r="D398" t="s">
        <v>301</v>
      </c>
    </row>
    <row r="399" spans="2:4" x14ac:dyDescent="0.25">
      <c r="B399" t="s">
        <v>81</v>
      </c>
      <c r="C399">
        <v>11167</v>
      </c>
      <c r="D399" t="s">
        <v>301</v>
      </c>
    </row>
    <row r="400" spans="2:4" x14ac:dyDescent="0.25">
      <c r="B400" t="s">
        <v>81</v>
      </c>
      <c r="C400">
        <v>11168</v>
      </c>
      <c r="D400" t="s">
        <v>302</v>
      </c>
    </row>
    <row r="401" spans="2:4" x14ac:dyDescent="0.25">
      <c r="B401" t="s">
        <v>81</v>
      </c>
      <c r="C401">
        <v>11169</v>
      </c>
      <c r="D401" t="s">
        <v>303</v>
      </c>
    </row>
    <row r="402" spans="2:4" x14ac:dyDescent="0.25">
      <c r="B402" t="s">
        <v>81</v>
      </c>
      <c r="C402">
        <v>11171</v>
      </c>
      <c r="D402" t="s">
        <v>304</v>
      </c>
    </row>
    <row r="403" spans="2:4" x14ac:dyDescent="0.25">
      <c r="B403" t="s">
        <v>81</v>
      </c>
      <c r="C403">
        <v>11171</v>
      </c>
      <c r="D403" t="s">
        <v>304</v>
      </c>
    </row>
    <row r="404" spans="2:4" x14ac:dyDescent="0.25">
      <c r="B404" t="s">
        <v>81</v>
      </c>
      <c r="C404">
        <v>11172</v>
      </c>
      <c r="D404" t="s">
        <v>305</v>
      </c>
    </row>
    <row r="405" spans="2:4" x14ac:dyDescent="0.25">
      <c r="B405" t="s">
        <v>81</v>
      </c>
      <c r="C405">
        <v>11173</v>
      </c>
      <c r="D405" t="s">
        <v>306</v>
      </c>
    </row>
    <row r="406" spans="2:4" x14ac:dyDescent="0.25">
      <c r="B406" t="s">
        <v>81</v>
      </c>
      <c r="C406">
        <v>11174</v>
      </c>
      <c r="D406" t="s">
        <v>307</v>
      </c>
    </row>
    <row r="407" spans="2:4" x14ac:dyDescent="0.25">
      <c r="B407" t="s">
        <v>81</v>
      </c>
      <c r="C407">
        <v>11174</v>
      </c>
      <c r="D407" t="s">
        <v>307</v>
      </c>
    </row>
    <row r="408" spans="2:4" x14ac:dyDescent="0.25">
      <c r="B408" t="s">
        <v>81</v>
      </c>
      <c r="C408">
        <v>11174</v>
      </c>
      <c r="D408" t="s">
        <v>307</v>
      </c>
    </row>
    <row r="409" spans="2:4" x14ac:dyDescent="0.25">
      <c r="B409" t="s">
        <v>81</v>
      </c>
      <c r="C409">
        <v>11175</v>
      </c>
      <c r="D409" t="s">
        <v>308</v>
      </c>
    </row>
    <row r="410" spans="2:4" x14ac:dyDescent="0.25">
      <c r="B410" t="s">
        <v>81</v>
      </c>
      <c r="C410">
        <v>11175</v>
      </c>
      <c r="D410" t="s">
        <v>308</v>
      </c>
    </row>
    <row r="411" spans="2:4" x14ac:dyDescent="0.25">
      <c r="B411" t="s">
        <v>81</v>
      </c>
      <c r="C411">
        <v>11176</v>
      </c>
      <c r="D411" t="s">
        <v>309</v>
      </c>
    </row>
    <row r="412" spans="2:4" x14ac:dyDescent="0.25">
      <c r="B412" t="s">
        <v>81</v>
      </c>
      <c r="C412">
        <v>11176</v>
      </c>
      <c r="D412" t="s">
        <v>309</v>
      </c>
    </row>
    <row r="413" spans="2:4" x14ac:dyDescent="0.25">
      <c r="B413" t="s">
        <v>81</v>
      </c>
      <c r="C413">
        <v>11176</v>
      </c>
      <c r="D413" t="s">
        <v>309</v>
      </c>
    </row>
    <row r="414" spans="2:4" x14ac:dyDescent="0.25">
      <c r="B414" t="s">
        <v>81</v>
      </c>
      <c r="C414">
        <v>11177</v>
      </c>
      <c r="D414" t="s">
        <v>310</v>
      </c>
    </row>
    <row r="415" spans="2:4" x14ac:dyDescent="0.25">
      <c r="B415" t="s">
        <v>81</v>
      </c>
      <c r="C415">
        <v>11178</v>
      </c>
      <c r="D415" t="s">
        <v>311</v>
      </c>
    </row>
    <row r="416" spans="2:4" x14ac:dyDescent="0.25">
      <c r="B416" t="s">
        <v>81</v>
      </c>
      <c r="C416">
        <v>11179</v>
      </c>
      <c r="D416" t="s">
        <v>312</v>
      </c>
    </row>
    <row r="417" spans="2:4" x14ac:dyDescent="0.25">
      <c r="B417" t="s">
        <v>81</v>
      </c>
      <c r="C417">
        <v>11180</v>
      </c>
      <c r="D417" t="s">
        <v>313</v>
      </c>
    </row>
    <row r="418" spans="2:4" x14ac:dyDescent="0.25">
      <c r="B418" t="s">
        <v>81</v>
      </c>
      <c r="C418">
        <v>11181</v>
      </c>
      <c r="D418" t="s">
        <v>314</v>
      </c>
    </row>
    <row r="419" spans="2:4" x14ac:dyDescent="0.25">
      <c r="B419" t="s">
        <v>81</v>
      </c>
      <c r="C419">
        <v>11182</v>
      </c>
      <c r="D419" t="s">
        <v>315</v>
      </c>
    </row>
    <row r="420" spans="2:4" x14ac:dyDescent="0.25">
      <c r="B420" t="s">
        <v>81</v>
      </c>
      <c r="C420">
        <v>11183</v>
      </c>
      <c r="D420" t="s">
        <v>316</v>
      </c>
    </row>
    <row r="421" spans="2:4" x14ac:dyDescent="0.25">
      <c r="B421" t="s">
        <v>81</v>
      </c>
      <c r="C421">
        <v>11184</v>
      </c>
      <c r="D421" t="s">
        <v>317</v>
      </c>
    </row>
    <row r="422" spans="2:4" x14ac:dyDescent="0.25">
      <c r="B422" t="s">
        <v>81</v>
      </c>
      <c r="C422">
        <v>11185</v>
      </c>
      <c r="D422" t="s">
        <v>318</v>
      </c>
    </row>
    <row r="423" spans="2:4" x14ac:dyDescent="0.25">
      <c r="B423" t="s">
        <v>81</v>
      </c>
      <c r="C423">
        <v>11185</v>
      </c>
      <c r="D423" t="s">
        <v>318</v>
      </c>
    </row>
    <row r="424" spans="2:4" x14ac:dyDescent="0.25">
      <c r="B424" t="s">
        <v>81</v>
      </c>
      <c r="C424">
        <v>11185</v>
      </c>
      <c r="D424" t="s">
        <v>318</v>
      </c>
    </row>
    <row r="425" spans="2:4" x14ac:dyDescent="0.25">
      <c r="B425" t="s">
        <v>81</v>
      </c>
      <c r="C425">
        <v>11186</v>
      </c>
      <c r="D425" t="s">
        <v>319</v>
      </c>
    </row>
    <row r="426" spans="2:4" x14ac:dyDescent="0.25">
      <c r="B426" t="s">
        <v>81</v>
      </c>
      <c r="C426">
        <v>11188</v>
      </c>
      <c r="D426" t="s">
        <v>320</v>
      </c>
    </row>
    <row r="427" spans="2:4" x14ac:dyDescent="0.25">
      <c r="B427" t="s">
        <v>81</v>
      </c>
      <c r="C427">
        <v>11191</v>
      </c>
      <c r="D427" t="s">
        <v>321</v>
      </c>
    </row>
    <row r="428" spans="2:4" x14ac:dyDescent="0.25">
      <c r="B428" t="s">
        <v>81</v>
      </c>
      <c r="C428">
        <v>11191</v>
      </c>
      <c r="D428" t="s">
        <v>321</v>
      </c>
    </row>
    <row r="429" spans="2:4" x14ac:dyDescent="0.25">
      <c r="B429" t="s">
        <v>81</v>
      </c>
      <c r="C429">
        <v>11192</v>
      </c>
      <c r="D429" t="s">
        <v>322</v>
      </c>
    </row>
    <row r="430" spans="2:4" x14ac:dyDescent="0.25">
      <c r="B430" t="s">
        <v>81</v>
      </c>
      <c r="C430">
        <v>11193</v>
      </c>
      <c r="D430" t="s">
        <v>323</v>
      </c>
    </row>
    <row r="431" spans="2:4" x14ac:dyDescent="0.25">
      <c r="B431" t="s">
        <v>81</v>
      </c>
      <c r="C431">
        <v>11193</v>
      </c>
      <c r="D431" t="s">
        <v>323</v>
      </c>
    </row>
    <row r="432" spans="2:4" x14ac:dyDescent="0.25">
      <c r="B432" t="s">
        <v>81</v>
      </c>
      <c r="C432">
        <v>11194</v>
      </c>
      <c r="D432" t="s">
        <v>324</v>
      </c>
    </row>
    <row r="433" spans="2:4" x14ac:dyDescent="0.25">
      <c r="B433" t="s">
        <v>81</v>
      </c>
      <c r="C433">
        <v>11195</v>
      </c>
      <c r="D433" t="s">
        <v>325</v>
      </c>
    </row>
    <row r="434" spans="2:4" x14ac:dyDescent="0.25">
      <c r="B434" t="s">
        <v>81</v>
      </c>
      <c r="C434">
        <v>11196</v>
      </c>
      <c r="D434" t="s">
        <v>326</v>
      </c>
    </row>
    <row r="435" spans="2:4" x14ac:dyDescent="0.25">
      <c r="B435" t="s">
        <v>81</v>
      </c>
      <c r="C435">
        <v>11197</v>
      </c>
      <c r="D435" t="s">
        <v>327</v>
      </c>
    </row>
    <row r="436" spans="2:4" x14ac:dyDescent="0.25">
      <c r="B436" t="s">
        <v>81</v>
      </c>
      <c r="C436">
        <v>11198</v>
      </c>
      <c r="D436" t="s">
        <v>328</v>
      </c>
    </row>
    <row r="437" spans="2:4" x14ac:dyDescent="0.25">
      <c r="B437" t="s">
        <v>81</v>
      </c>
      <c r="C437">
        <v>11199</v>
      </c>
      <c r="D437" t="s">
        <v>329</v>
      </c>
    </row>
    <row r="438" spans="2:4" x14ac:dyDescent="0.25">
      <c r="B438" t="s">
        <v>81</v>
      </c>
      <c r="C438">
        <v>11201</v>
      </c>
      <c r="D438" t="s">
        <v>330</v>
      </c>
    </row>
    <row r="439" spans="2:4" x14ac:dyDescent="0.25">
      <c r="B439" t="s">
        <v>81</v>
      </c>
      <c r="C439">
        <v>11202</v>
      </c>
      <c r="D439" t="s">
        <v>331</v>
      </c>
    </row>
    <row r="440" spans="2:4" x14ac:dyDescent="0.25">
      <c r="B440" t="s">
        <v>81</v>
      </c>
      <c r="C440">
        <v>11202</v>
      </c>
      <c r="D440" t="s">
        <v>331</v>
      </c>
    </row>
    <row r="441" spans="2:4" x14ac:dyDescent="0.25">
      <c r="B441" t="s">
        <v>81</v>
      </c>
      <c r="C441">
        <v>11202</v>
      </c>
      <c r="D441" t="s">
        <v>331</v>
      </c>
    </row>
    <row r="442" spans="2:4" x14ac:dyDescent="0.25">
      <c r="B442" t="s">
        <v>81</v>
      </c>
      <c r="C442">
        <v>11202</v>
      </c>
      <c r="D442" t="s">
        <v>331</v>
      </c>
    </row>
    <row r="443" spans="2:4" x14ac:dyDescent="0.25">
      <c r="B443" t="s">
        <v>81</v>
      </c>
      <c r="C443">
        <v>11202</v>
      </c>
      <c r="D443" t="s">
        <v>331</v>
      </c>
    </row>
    <row r="444" spans="2:4" x14ac:dyDescent="0.25">
      <c r="B444" t="s">
        <v>81</v>
      </c>
      <c r="C444">
        <v>11202</v>
      </c>
      <c r="D444" t="s">
        <v>331</v>
      </c>
    </row>
    <row r="445" spans="2:4" x14ac:dyDescent="0.25">
      <c r="B445" t="s">
        <v>81</v>
      </c>
      <c r="C445">
        <v>11202</v>
      </c>
      <c r="D445" t="s">
        <v>331</v>
      </c>
    </row>
    <row r="446" spans="2:4" x14ac:dyDescent="0.25">
      <c r="B446" t="s">
        <v>81</v>
      </c>
      <c r="C446">
        <v>11202</v>
      </c>
      <c r="D446" t="s">
        <v>331</v>
      </c>
    </row>
    <row r="447" spans="2:4" x14ac:dyDescent="0.25">
      <c r="B447" t="s">
        <v>81</v>
      </c>
      <c r="C447">
        <v>11203</v>
      </c>
      <c r="D447" t="s">
        <v>332</v>
      </c>
    </row>
    <row r="448" spans="2:4" x14ac:dyDescent="0.25">
      <c r="B448" t="s">
        <v>81</v>
      </c>
      <c r="C448">
        <v>11203</v>
      </c>
      <c r="D448" t="s">
        <v>332</v>
      </c>
    </row>
    <row r="449" spans="2:4" x14ac:dyDescent="0.25">
      <c r="B449" t="s">
        <v>81</v>
      </c>
      <c r="C449">
        <v>11203</v>
      </c>
      <c r="D449" t="s">
        <v>332</v>
      </c>
    </row>
    <row r="450" spans="2:4" x14ac:dyDescent="0.25">
      <c r="B450" t="s">
        <v>81</v>
      </c>
      <c r="C450">
        <v>11204</v>
      </c>
      <c r="D450" t="s">
        <v>333</v>
      </c>
    </row>
    <row r="451" spans="2:4" x14ac:dyDescent="0.25">
      <c r="B451" t="s">
        <v>81</v>
      </c>
      <c r="C451">
        <v>11204</v>
      </c>
      <c r="D451" t="s">
        <v>333</v>
      </c>
    </row>
    <row r="452" spans="2:4" x14ac:dyDescent="0.25">
      <c r="B452" t="s">
        <v>81</v>
      </c>
      <c r="C452">
        <v>11205</v>
      </c>
      <c r="D452" t="s">
        <v>334</v>
      </c>
    </row>
    <row r="453" spans="2:4" x14ac:dyDescent="0.25">
      <c r="B453" t="s">
        <v>81</v>
      </c>
      <c r="C453">
        <v>11206</v>
      </c>
      <c r="D453" t="s">
        <v>335</v>
      </c>
    </row>
    <row r="454" spans="2:4" x14ac:dyDescent="0.25">
      <c r="B454" t="s">
        <v>81</v>
      </c>
      <c r="C454">
        <v>11207</v>
      </c>
      <c r="D454" t="s">
        <v>336</v>
      </c>
    </row>
    <row r="455" spans="2:4" x14ac:dyDescent="0.25">
      <c r="B455" t="s">
        <v>81</v>
      </c>
      <c r="C455">
        <v>11207</v>
      </c>
      <c r="D455" t="s">
        <v>336</v>
      </c>
    </row>
    <row r="456" spans="2:4" x14ac:dyDescent="0.25">
      <c r="B456" t="s">
        <v>81</v>
      </c>
      <c r="C456">
        <v>11208</v>
      </c>
      <c r="D456" t="s">
        <v>337</v>
      </c>
    </row>
    <row r="457" spans="2:4" x14ac:dyDescent="0.25">
      <c r="B457" t="s">
        <v>81</v>
      </c>
      <c r="C457">
        <v>11220</v>
      </c>
      <c r="D457" t="s">
        <v>338</v>
      </c>
    </row>
    <row r="458" spans="2:4" x14ac:dyDescent="0.25">
      <c r="B458" t="s">
        <v>81</v>
      </c>
      <c r="C458">
        <v>11220</v>
      </c>
      <c r="D458" t="s">
        <v>338</v>
      </c>
    </row>
    <row r="459" spans="2:4" x14ac:dyDescent="0.25">
      <c r="B459" t="s">
        <v>81</v>
      </c>
      <c r="C459">
        <v>11220</v>
      </c>
      <c r="D459" t="s">
        <v>338</v>
      </c>
    </row>
    <row r="460" spans="2:4" x14ac:dyDescent="0.25">
      <c r="B460" t="s">
        <v>81</v>
      </c>
      <c r="C460">
        <v>11220</v>
      </c>
      <c r="D460" t="s">
        <v>338</v>
      </c>
    </row>
    <row r="461" spans="2:4" x14ac:dyDescent="0.25">
      <c r="B461" t="s">
        <v>81</v>
      </c>
      <c r="C461">
        <v>11220</v>
      </c>
      <c r="D461" t="s">
        <v>338</v>
      </c>
    </row>
    <row r="462" spans="2:4" x14ac:dyDescent="0.25">
      <c r="B462" t="s">
        <v>81</v>
      </c>
      <c r="C462">
        <v>11220</v>
      </c>
      <c r="D462" t="s">
        <v>338</v>
      </c>
    </row>
    <row r="463" spans="2:4" x14ac:dyDescent="0.25">
      <c r="B463" t="s">
        <v>81</v>
      </c>
      <c r="C463">
        <v>11220</v>
      </c>
      <c r="D463" t="s">
        <v>338</v>
      </c>
    </row>
    <row r="464" spans="2:4" x14ac:dyDescent="0.25">
      <c r="B464" t="s">
        <v>81</v>
      </c>
      <c r="C464">
        <v>11220</v>
      </c>
      <c r="D464" t="s">
        <v>338</v>
      </c>
    </row>
    <row r="465" spans="2:4" x14ac:dyDescent="0.25">
      <c r="B465" t="s">
        <v>81</v>
      </c>
      <c r="C465">
        <v>11230</v>
      </c>
      <c r="D465" t="s">
        <v>339</v>
      </c>
    </row>
    <row r="466" spans="2:4" x14ac:dyDescent="0.25">
      <c r="B466" t="s">
        <v>81</v>
      </c>
      <c r="C466">
        <v>11230</v>
      </c>
      <c r="D466" t="s">
        <v>339</v>
      </c>
    </row>
    <row r="467" spans="2:4" x14ac:dyDescent="0.25">
      <c r="B467" t="s">
        <v>81</v>
      </c>
      <c r="C467">
        <v>11230</v>
      </c>
      <c r="D467" t="s">
        <v>339</v>
      </c>
    </row>
    <row r="468" spans="2:4" x14ac:dyDescent="0.25">
      <c r="B468" t="s">
        <v>81</v>
      </c>
      <c r="C468">
        <v>11230</v>
      </c>
      <c r="D468" t="s">
        <v>339</v>
      </c>
    </row>
    <row r="469" spans="2:4" x14ac:dyDescent="0.25">
      <c r="B469" t="s">
        <v>81</v>
      </c>
      <c r="C469">
        <v>11230</v>
      </c>
      <c r="D469" t="s">
        <v>339</v>
      </c>
    </row>
    <row r="470" spans="2:4" x14ac:dyDescent="0.25">
      <c r="B470" t="s">
        <v>81</v>
      </c>
      <c r="C470">
        <v>11230</v>
      </c>
      <c r="D470" t="s">
        <v>339</v>
      </c>
    </row>
    <row r="471" spans="2:4" x14ac:dyDescent="0.25">
      <c r="B471" t="s">
        <v>81</v>
      </c>
      <c r="C471">
        <v>11230</v>
      </c>
      <c r="D471" t="s">
        <v>339</v>
      </c>
    </row>
    <row r="472" spans="2:4" x14ac:dyDescent="0.25">
      <c r="B472" t="s">
        <v>81</v>
      </c>
      <c r="C472">
        <v>11230</v>
      </c>
      <c r="D472" t="s">
        <v>339</v>
      </c>
    </row>
    <row r="473" spans="2:4" x14ac:dyDescent="0.25">
      <c r="B473" t="s">
        <v>81</v>
      </c>
      <c r="C473">
        <v>11230</v>
      </c>
      <c r="D473" t="s">
        <v>339</v>
      </c>
    </row>
    <row r="474" spans="2:4" x14ac:dyDescent="0.25">
      <c r="B474" t="s">
        <v>81</v>
      </c>
      <c r="C474">
        <v>11230</v>
      </c>
      <c r="D474" t="s">
        <v>339</v>
      </c>
    </row>
    <row r="475" spans="2:4" x14ac:dyDescent="0.25">
      <c r="B475" t="s">
        <v>81</v>
      </c>
      <c r="C475">
        <v>11230</v>
      </c>
      <c r="D475" t="s">
        <v>339</v>
      </c>
    </row>
    <row r="476" spans="2:4" x14ac:dyDescent="0.25">
      <c r="B476" t="s">
        <v>81</v>
      </c>
      <c r="C476">
        <v>11230</v>
      </c>
      <c r="D476" t="s">
        <v>339</v>
      </c>
    </row>
    <row r="477" spans="2:4" x14ac:dyDescent="0.25">
      <c r="B477" t="s">
        <v>81</v>
      </c>
      <c r="C477">
        <v>11230</v>
      </c>
      <c r="D477" t="s">
        <v>339</v>
      </c>
    </row>
    <row r="478" spans="2:4" x14ac:dyDescent="0.25">
      <c r="B478" t="s">
        <v>81</v>
      </c>
      <c r="C478">
        <v>11231</v>
      </c>
      <c r="D478" t="s">
        <v>340</v>
      </c>
    </row>
    <row r="479" spans="2:4" x14ac:dyDescent="0.25">
      <c r="B479" t="s">
        <v>81</v>
      </c>
      <c r="C479">
        <v>11231</v>
      </c>
      <c r="D479" t="s">
        <v>340</v>
      </c>
    </row>
    <row r="480" spans="2:4" x14ac:dyDescent="0.25">
      <c r="B480" t="s">
        <v>81</v>
      </c>
      <c r="C480">
        <v>11231</v>
      </c>
      <c r="D480" t="s">
        <v>340</v>
      </c>
    </row>
    <row r="481" spans="2:4" x14ac:dyDescent="0.25">
      <c r="B481" t="s">
        <v>81</v>
      </c>
      <c r="C481">
        <v>11232</v>
      </c>
      <c r="D481" t="s">
        <v>341</v>
      </c>
    </row>
    <row r="482" spans="2:4" x14ac:dyDescent="0.25">
      <c r="B482" t="s">
        <v>81</v>
      </c>
      <c r="C482">
        <v>11233</v>
      </c>
      <c r="D482" t="s">
        <v>342</v>
      </c>
    </row>
    <row r="483" spans="2:4" x14ac:dyDescent="0.25">
      <c r="B483" t="s">
        <v>81</v>
      </c>
      <c r="C483">
        <v>11234</v>
      </c>
      <c r="D483" t="s">
        <v>343</v>
      </c>
    </row>
    <row r="484" spans="2:4" x14ac:dyDescent="0.25">
      <c r="B484" t="s">
        <v>81</v>
      </c>
      <c r="C484">
        <v>11235</v>
      </c>
      <c r="D484" t="s">
        <v>344</v>
      </c>
    </row>
    <row r="485" spans="2:4" x14ac:dyDescent="0.25">
      <c r="B485" t="s">
        <v>81</v>
      </c>
      <c r="C485">
        <v>11240</v>
      </c>
      <c r="D485" t="s">
        <v>345</v>
      </c>
    </row>
    <row r="486" spans="2:4" x14ac:dyDescent="0.25">
      <c r="B486" t="s">
        <v>81</v>
      </c>
      <c r="C486">
        <v>11240</v>
      </c>
      <c r="D486" t="s">
        <v>345</v>
      </c>
    </row>
    <row r="487" spans="2:4" x14ac:dyDescent="0.25">
      <c r="B487" t="s">
        <v>81</v>
      </c>
      <c r="C487">
        <v>11240</v>
      </c>
      <c r="D487" t="s">
        <v>345</v>
      </c>
    </row>
    <row r="488" spans="2:4" x14ac:dyDescent="0.25">
      <c r="B488" t="s">
        <v>81</v>
      </c>
      <c r="C488">
        <v>11240</v>
      </c>
      <c r="D488" t="s">
        <v>345</v>
      </c>
    </row>
    <row r="489" spans="2:4" x14ac:dyDescent="0.25">
      <c r="B489" t="s">
        <v>81</v>
      </c>
      <c r="C489">
        <v>11240</v>
      </c>
      <c r="D489" t="s">
        <v>345</v>
      </c>
    </row>
    <row r="490" spans="2:4" x14ac:dyDescent="0.25">
      <c r="B490" t="s">
        <v>81</v>
      </c>
      <c r="C490">
        <v>11240</v>
      </c>
      <c r="D490" t="s">
        <v>345</v>
      </c>
    </row>
    <row r="491" spans="2:4" x14ac:dyDescent="0.25">
      <c r="B491" t="s">
        <v>81</v>
      </c>
      <c r="C491">
        <v>11240</v>
      </c>
      <c r="D491" t="s">
        <v>345</v>
      </c>
    </row>
    <row r="492" spans="2:4" x14ac:dyDescent="0.25">
      <c r="B492" t="s">
        <v>81</v>
      </c>
      <c r="C492">
        <v>11240</v>
      </c>
      <c r="D492" t="s">
        <v>345</v>
      </c>
    </row>
    <row r="493" spans="2:4" x14ac:dyDescent="0.25">
      <c r="B493" t="s">
        <v>81</v>
      </c>
      <c r="C493">
        <v>11241</v>
      </c>
      <c r="D493" t="s">
        <v>346</v>
      </c>
    </row>
    <row r="494" spans="2:4" x14ac:dyDescent="0.25">
      <c r="B494" t="s">
        <v>81</v>
      </c>
      <c r="C494">
        <v>11241</v>
      </c>
      <c r="D494" t="s">
        <v>346</v>
      </c>
    </row>
    <row r="495" spans="2:4" x14ac:dyDescent="0.25">
      <c r="B495" t="s">
        <v>81</v>
      </c>
      <c r="C495">
        <v>11242</v>
      </c>
      <c r="D495" t="s">
        <v>347</v>
      </c>
    </row>
    <row r="496" spans="2:4" x14ac:dyDescent="0.25">
      <c r="B496" t="s">
        <v>81</v>
      </c>
      <c r="C496">
        <v>11243</v>
      </c>
      <c r="D496" t="s">
        <v>348</v>
      </c>
    </row>
    <row r="497" spans="2:4" x14ac:dyDescent="0.25">
      <c r="B497" t="s">
        <v>81</v>
      </c>
      <c r="C497">
        <v>11243</v>
      </c>
      <c r="D497" t="s">
        <v>348</v>
      </c>
    </row>
    <row r="498" spans="2:4" x14ac:dyDescent="0.25">
      <c r="B498" t="s">
        <v>81</v>
      </c>
      <c r="C498">
        <v>11244</v>
      </c>
      <c r="D498" t="s">
        <v>349</v>
      </c>
    </row>
    <row r="499" spans="2:4" x14ac:dyDescent="0.25">
      <c r="B499" t="s">
        <v>81</v>
      </c>
      <c r="C499">
        <v>11244</v>
      </c>
      <c r="D499" t="s">
        <v>349</v>
      </c>
    </row>
    <row r="500" spans="2:4" x14ac:dyDescent="0.25">
      <c r="B500" t="s">
        <v>81</v>
      </c>
      <c r="C500">
        <v>11245</v>
      </c>
      <c r="D500" t="s">
        <v>350</v>
      </c>
    </row>
    <row r="501" spans="2:4" x14ac:dyDescent="0.25">
      <c r="B501" t="s">
        <v>81</v>
      </c>
      <c r="C501">
        <v>11245</v>
      </c>
      <c r="D501" t="s">
        <v>350</v>
      </c>
    </row>
    <row r="502" spans="2:4" x14ac:dyDescent="0.25">
      <c r="B502" t="s">
        <v>81</v>
      </c>
      <c r="C502">
        <v>11245</v>
      </c>
      <c r="D502" t="s">
        <v>350</v>
      </c>
    </row>
    <row r="503" spans="2:4" x14ac:dyDescent="0.25">
      <c r="B503" t="s">
        <v>81</v>
      </c>
      <c r="C503">
        <v>11247</v>
      </c>
      <c r="D503" t="s">
        <v>351</v>
      </c>
    </row>
    <row r="504" spans="2:4" x14ac:dyDescent="0.25">
      <c r="B504" t="s">
        <v>81</v>
      </c>
      <c r="C504">
        <v>11247</v>
      </c>
      <c r="D504" t="s">
        <v>351</v>
      </c>
    </row>
    <row r="505" spans="2:4" x14ac:dyDescent="0.25">
      <c r="B505" t="s">
        <v>81</v>
      </c>
      <c r="C505">
        <v>11247</v>
      </c>
      <c r="D505" t="s">
        <v>351</v>
      </c>
    </row>
    <row r="506" spans="2:4" x14ac:dyDescent="0.25">
      <c r="B506" t="s">
        <v>81</v>
      </c>
      <c r="C506">
        <v>11250</v>
      </c>
      <c r="D506" t="s">
        <v>352</v>
      </c>
    </row>
    <row r="507" spans="2:4" x14ac:dyDescent="0.25">
      <c r="B507" t="s">
        <v>81</v>
      </c>
      <c r="C507">
        <v>11250</v>
      </c>
      <c r="D507" t="s">
        <v>352</v>
      </c>
    </row>
    <row r="508" spans="2:4" x14ac:dyDescent="0.25">
      <c r="B508" t="s">
        <v>81</v>
      </c>
      <c r="C508">
        <v>11250</v>
      </c>
      <c r="D508" t="s">
        <v>352</v>
      </c>
    </row>
    <row r="509" spans="2:4" x14ac:dyDescent="0.25">
      <c r="B509" t="s">
        <v>81</v>
      </c>
      <c r="C509">
        <v>11250</v>
      </c>
      <c r="D509" t="s">
        <v>352</v>
      </c>
    </row>
    <row r="510" spans="2:4" x14ac:dyDescent="0.25">
      <c r="B510" t="s">
        <v>81</v>
      </c>
      <c r="C510">
        <v>11250</v>
      </c>
      <c r="D510" t="s">
        <v>352</v>
      </c>
    </row>
    <row r="511" spans="2:4" x14ac:dyDescent="0.25">
      <c r="B511" t="s">
        <v>81</v>
      </c>
      <c r="C511">
        <v>11250</v>
      </c>
      <c r="D511" t="s">
        <v>352</v>
      </c>
    </row>
    <row r="512" spans="2:4" x14ac:dyDescent="0.25">
      <c r="B512" t="s">
        <v>81</v>
      </c>
      <c r="C512">
        <v>11250</v>
      </c>
      <c r="D512" t="s">
        <v>352</v>
      </c>
    </row>
    <row r="513" spans="2:4" x14ac:dyDescent="0.25">
      <c r="B513" t="s">
        <v>81</v>
      </c>
      <c r="C513">
        <v>11251</v>
      </c>
      <c r="D513" t="s">
        <v>353</v>
      </c>
    </row>
    <row r="514" spans="2:4" x14ac:dyDescent="0.25">
      <c r="B514" t="s">
        <v>81</v>
      </c>
      <c r="C514">
        <v>11251</v>
      </c>
      <c r="D514" t="s">
        <v>353</v>
      </c>
    </row>
    <row r="515" spans="2:4" x14ac:dyDescent="0.25">
      <c r="B515" t="s">
        <v>81</v>
      </c>
      <c r="C515">
        <v>11251</v>
      </c>
      <c r="D515" t="s">
        <v>353</v>
      </c>
    </row>
    <row r="516" spans="2:4" x14ac:dyDescent="0.25">
      <c r="B516" t="s">
        <v>81</v>
      </c>
      <c r="C516">
        <v>11252</v>
      </c>
      <c r="D516" t="s">
        <v>354</v>
      </c>
    </row>
    <row r="517" spans="2:4" x14ac:dyDescent="0.25">
      <c r="B517" t="s">
        <v>81</v>
      </c>
      <c r="C517">
        <v>11252</v>
      </c>
      <c r="D517" t="s">
        <v>354</v>
      </c>
    </row>
    <row r="518" spans="2:4" x14ac:dyDescent="0.25">
      <c r="B518" t="s">
        <v>81</v>
      </c>
      <c r="C518">
        <v>11254</v>
      </c>
      <c r="D518" t="s">
        <v>355</v>
      </c>
    </row>
    <row r="519" spans="2:4" x14ac:dyDescent="0.25">
      <c r="B519" t="s">
        <v>81</v>
      </c>
      <c r="C519">
        <v>11258</v>
      </c>
      <c r="D519" t="s">
        <v>356</v>
      </c>
    </row>
    <row r="520" spans="2:4" x14ac:dyDescent="0.25">
      <c r="B520" t="s">
        <v>81</v>
      </c>
      <c r="C520">
        <v>11259</v>
      </c>
      <c r="D520" t="s">
        <v>357</v>
      </c>
    </row>
    <row r="521" spans="2:4" x14ac:dyDescent="0.25">
      <c r="B521" t="s">
        <v>81</v>
      </c>
      <c r="C521">
        <v>11260</v>
      </c>
      <c r="D521" t="s">
        <v>358</v>
      </c>
    </row>
    <row r="522" spans="2:4" x14ac:dyDescent="0.25">
      <c r="B522" t="s">
        <v>81</v>
      </c>
      <c r="C522">
        <v>11260</v>
      </c>
      <c r="D522" t="s">
        <v>358</v>
      </c>
    </row>
    <row r="523" spans="2:4" x14ac:dyDescent="0.25">
      <c r="B523" t="s">
        <v>81</v>
      </c>
      <c r="C523">
        <v>11260</v>
      </c>
      <c r="D523" t="s">
        <v>358</v>
      </c>
    </row>
    <row r="524" spans="2:4" x14ac:dyDescent="0.25">
      <c r="B524" t="s">
        <v>81</v>
      </c>
      <c r="C524">
        <v>11260</v>
      </c>
      <c r="D524" t="s">
        <v>358</v>
      </c>
    </row>
    <row r="525" spans="2:4" x14ac:dyDescent="0.25">
      <c r="B525" t="s">
        <v>81</v>
      </c>
      <c r="C525">
        <v>11260</v>
      </c>
      <c r="D525" t="s">
        <v>358</v>
      </c>
    </row>
    <row r="526" spans="2:4" x14ac:dyDescent="0.25">
      <c r="B526" t="s">
        <v>81</v>
      </c>
      <c r="C526">
        <v>11260</v>
      </c>
      <c r="D526" t="s">
        <v>358</v>
      </c>
    </row>
    <row r="527" spans="2:4" x14ac:dyDescent="0.25">
      <c r="B527" t="s">
        <v>81</v>
      </c>
      <c r="C527">
        <v>11260</v>
      </c>
      <c r="D527" t="s">
        <v>358</v>
      </c>
    </row>
    <row r="528" spans="2:4" x14ac:dyDescent="0.25">
      <c r="B528" t="s">
        <v>81</v>
      </c>
      <c r="C528">
        <v>11260</v>
      </c>
      <c r="D528" t="s">
        <v>358</v>
      </c>
    </row>
    <row r="529" spans="2:4" x14ac:dyDescent="0.25">
      <c r="B529" t="s">
        <v>81</v>
      </c>
      <c r="C529">
        <v>11260</v>
      </c>
      <c r="D529" t="s">
        <v>358</v>
      </c>
    </row>
    <row r="530" spans="2:4" x14ac:dyDescent="0.25">
      <c r="B530" t="s">
        <v>81</v>
      </c>
      <c r="C530">
        <v>11260</v>
      </c>
      <c r="D530" t="s">
        <v>358</v>
      </c>
    </row>
    <row r="531" spans="2:4" x14ac:dyDescent="0.25">
      <c r="B531" t="s">
        <v>81</v>
      </c>
      <c r="C531">
        <v>11260</v>
      </c>
      <c r="D531" t="s">
        <v>358</v>
      </c>
    </row>
    <row r="532" spans="2:4" x14ac:dyDescent="0.25">
      <c r="B532" t="s">
        <v>81</v>
      </c>
      <c r="C532">
        <v>11260</v>
      </c>
      <c r="D532" t="s">
        <v>358</v>
      </c>
    </row>
    <row r="533" spans="2:4" x14ac:dyDescent="0.25">
      <c r="B533" t="s">
        <v>81</v>
      </c>
      <c r="C533">
        <v>11260</v>
      </c>
      <c r="D533" t="s">
        <v>358</v>
      </c>
    </row>
    <row r="534" spans="2:4" x14ac:dyDescent="0.25">
      <c r="B534" t="s">
        <v>81</v>
      </c>
      <c r="C534">
        <v>11260</v>
      </c>
      <c r="D534" t="s">
        <v>358</v>
      </c>
    </row>
    <row r="535" spans="2:4" x14ac:dyDescent="0.25">
      <c r="B535" t="s">
        <v>81</v>
      </c>
      <c r="C535">
        <v>11261</v>
      </c>
      <c r="D535" t="s">
        <v>359</v>
      </c>
    </row>
    <row r="536" spans="2:4" x14ac:dyDescent="0.25">
      <c r="B536" t="s">
        <v>81</v>
      </c>
      <c r="C536">
        <v>11262</v>
      </c>
      <c r="D536" t="s">
        <v>360</v>
      </c>
    </row>
    <row r="537" spans="2:4" x14ac:dyDescent="0.25">
      <c r="B537" t="s">
        <v>81</v>
      </c>
      <c r="C537">
        <v>11262</v>
      </c>
      <c r="D537" t="s">
        <v>360</v>
      </c>
    </row>
    <row r="538" spans="2:4" x14ac:dyDescent="0.25">
      <c r="B538" t="s">
        <v>81</v>
      </c>
      <c r="C538">
        <v>11263</v>
      </c>
      <c r="D538" t="s">
        <v>361</v>
      </c>
    </row>
    <row r="539" spans="2:4" x14ac:dyDescent="0.25">
      <c r="B539" t="s">
        <v>81</v>
      </c>
      <c r="C539">
        <v>11263</v>
      </c>
      <c r="D539" t="s">
        <v>361</v>
      </c>
    </row>
    <row r="540" spans="2:4" x14ac:dyDescent="0.25">
      <c r="B540" t="s">
        <v>81</v>
      </c>
      <c r="C540">
        <v>11264</v>
      </c>
      <c r="D540" t="s">
        <v>362</v>
      </c>
    </row>
    <row r="541" spans="2:4" x14ac:dyDescent="0.25">
      <c r="B541" t="s">
        <v>81</v>
      </c>
      <c r="C541">
        <v>11265</v>
      </c>
      <c r="D541" t="s">
        <v>363</v>
      </c>
    </row>
    <row r="542" spans="2:4" x14ac:dyDescent="0.25">
      <c r="B542" t="s">
        <v>81</v>
      </c>
      <c r="C542">
        <v>11265</v>
      </c>
      <c r="D542" t="s">
        <v>363</v>
      </c>
    </row>
    <row r="543" spans="2:4" x14ac:dyDescent="0.25">
      <c r="B543" t="s">
        <v>81</v>
      </c>
      <c r="C543">
        <v>11266</v>
      </c>
      <c r="D543" t="s">
        <v>364</v>
      </c>
    </row>
    <row r="544" spans="2:4" x14ac:dyDescent="0.25">
      <c r="B544" t="s">
        <v>81</v>
      </c>
      <c r="C544">
        <v>11266</v>
      </c>
      <c r="D544" t="s">
        <v>364</v>
      </c>
    </row>
    <row r="545" spans="2:4" x14ac:dyDescent="0.25">
      <c r="B545" t="s">
        <v>81</v>
      </c>
      <c r="C545">
        <v>11267</v>
      </c>
      <c r="D545" t="s">
        <v>365</v>
      </c>
    </row>
    <row r="546" spans="2:4" x14ac:dyDescent="0.25">
      <c r="B546" t="s">
        <v>81</v>
      </c>
      <c r="C546">
        <v>11268</v>
      </c>
      <c r="D546" t="s">
        <v>366</v>
      </c>
    </row>
    <row r="547" spans="2:4" x14ac:dyDescent="0.25">
      <c r="B547" t="s">
        <v>81</v>
      </c>
      <c r="C547">
        <v>11268</v>
      </c>
      <c r="D547" t="s">
        <v>366</v>
      </c>
    </row>
    <row r="548" spans="2:4" x14ac:dyDescent="0.25">
      <c r="B548" t="s">
        <v>81</v>
      </c>
      <c r="C548">
        <v>11270</v>
      </c>
      <c r="D548" t="s">
        <v>367</v>
      </c>
    </row>
    <row r="549" spans="2:4" x14ac:dyDescent="0.25">
      <c r="B549" t="s">
        <v>81</v>
      </c>
      <c r="C549">
        <v>11270</v>
      </c>
      <c r="D549" t="s">
        <v>367</v>
      </c>
    </row>
    <row r="550" spans="2:4" x14ac:dyDescent="0.25">
      <c r="B550" t="s">
        <v>81</v>
      </c>
      <c r="C550">
        <v>11270</v>
      </c>
      <c r="D550" t="s">
        <v>367</v>
      </c>
    </row>
    <row r="551" spans="2:4" x14ac:dyDescent="0.25">
      <c r="B551" t="s">
        <v>81</v>
      </c>
      <c r="C551">
        <v>11271</v>
      </c>
      <c r="D551" t="s">
        <v>368</v>
      </c>
    </row>
    <row r="552" spans="2:4" x14ac:dyDescent="0.25">
      <c r="B552" t="s">
        <v>81</v>
      </c>
      <c r="C552">
        <v>11272</v>
      </c>
      <c r="D552" t="s">
        <v>369</v>
      </c>
    </row>
    <row r="553" spans="2:4" x14ac:dyDescent="0.25">
      <c r="B553" t="s">
        <v>81</v>
      </c>
      <c r="C553">
        <v>11273</v>
      </c>
      <c r="D553" t="s">
        <v>370</v>
      </c>
    </row>
    <row r="554" spans="2:4" x14ac:dyDescent="0.25">
      <c r="B554" t="s">
        <v>81</v>
      </c>
      <c r="C554">
        <v>11275</v>
      </c>
      <c r="D554" t="s">
        <v>371</v>
      </c>
    </row>
    <row r="555" spans="2:4" x14ac:dyDescent="0.25">
      <c r="B555" t="s">
        <v>81</v>
      </c>
      <c r="C555">
        <v>11276</v>
      </c>
      <c r="D555" t="s">
        <v>372</v>
      </c>
    </row>
    <row r="556" spans="2:4" x14ac:dyDescent="0.25">
      <c r="B556" t="s">
        <v>81</v>
      </c>
      <c r="C556">
        <v>11280</v>
      </c>
      <c r="D556" t="s">
        <v>373</v>
      </c>
    </row>
    <row r="557" spans="2:4" x14ac:dyDescent="0.25">
      <c r="B557" t="s">
        <v>81</v>
      </c>
      <c r="C557">
        <v>11280</v>
      </c>
      <c r="D557" t="s">
        <v>373</v>
      </c>
    </row>
    <row r="558" spans="2:4" x14ac:dyDescent="0.25">
      <c r="B558" t="s">
        <v>81</v>
      </c>
      <c r="C558">
        <v>11280</v>
      </c>
      <c r="D558" t="s">
        <v>373</v>
      </c>
    </row>
    <row r="559" spans="2:4" x14ac:dyDescent="0.25">
      <c r="B559" t="s">
        <v>81</v>
      </c>
      <c r="C559">
        <v>11281</v>
      </c>
      <c r="D559" t="s">
        <v>374</v>
      </c>
    </row>
    <row r="560" spans="2:4" x14ac:dyDescent="0.25">
      <c r="B560" t="s">
        <v>81</v>
      </c>
      <c r="C560">
        <v>11282</v>
      </c>
      <c r="D560" t="s">
        <v>375</v>
      </c>
    </row>
    <row r="561" spans="2:4" x14ac:dyDescent="0.25">
      <c r="B561" t="s">
        <v>81</v>
      </c>
      <c r="C561">
        <v>11283</v>
      </c>
      <c r="D561" t="s">
        <v>376</v>
      </c>
    </row>
    <row r="562" spans="2:4" x14ac:dyDescent="0.25">
      <c r="B562" t="s">
        <v>81</v>
      </c>
      <c r="C562">
        <v>11283</v>
      </c>
      <c r="D562" t="s">
        <v>376</v>
      </c>
    </row>
    <row r="563" spans="2:4" x14ac:dyDescent="0.25">
      <c r="B563" t="s">
        <v>81</v>
      </c>
      <c r="C563">
        <v>11284</v>
      </c>
      <c r="D563" t="s">
        <v>377</v>
      </c>
    </row>
    <row r="564" spans="2:4" x14ac:dyDescent="0.25">
      <c r="B564" t="s">
        <v>81</v>
      </c>
      <c r="C564">
        <v>11285</v>
      </c>
      <c r="D564" t="s">
        <v>378</v>
      </c>
    </row>
    <row r="565" spans="2:4" x14ac:dyDescent="0.25">
      <c r="B565" t="s">
        <v>81</v>
      </c>
      <c r="C565">
        <v>11285</v>
      </c>
      <c r="D565" t="s">
        <v>378</v>
      </c>
    </row>
    <row r="566" spans="2:4" x14ac:dyDescent="0.25">
      <c r="B566" t="s">
        <v>81</v>
      </c>
      <c r="C566">
        <v>11285</v>
      </c>
      <c r="D566" t="s">
        <v>378</v>
      </c>
    </row>
    <row r="567" spans="2:4" x14ac:dyDescent="0.25">
      <c r="B567" t="s">
        <v>81</v>
      </c>
      <c r="C567">
        <v>11286</v>
      </c>
      <c r="D567" t="s">
        <v>379</v>
      </c>
    </row>
    <row r="568" spans="2:4" x14ac:dyDescent="0.25">
      <c r="B568" t="s">
        <v>81</v>
      </c>
      <c r="C568">
        <v>11286</v>
      </c>
      <c r="D568" t="s">
        <v>379</v>
      </c>
    </row>
    <row r="569" spans="2:4" x14ac:dyDescent="0.25">
      <c r="B569" t="s">
        <v>81</v>
      </c>
      <c r="C569">
        <v>11286</v>
      </c>
      <c r="D569" t="s">
        <v>379</v>
      </c>
    </row>
    <row r="570" spans="2:4" x14ac:dyDescent="0.25">
      <c r="B570" t="s">
        <v>81</v>
      </c>
      <c r="C570">
        <v>11287</v>
      </c>
      <c r="D570" t="s">
        <v>380</v>
      </c>
    </row>
    <row r="571" spans="2:4" x14ac:dyDescent="0.25">
      <c r="B571" t="s">
        <v>81</v>
      </c>
      <c r="C571">
        <v>11288</v>
      </c>
      <c r="D571" t="s">
        <v>381</v>
      </c>
    </row>
    <row r="572" spans="2:4" x14ac:dyDescent="0.25">
      <c r="B572" t="s">
        <v>81</v>
      </c>
      <c r="C572">
        <v>11290</v>
      </c>
      <c r="D572" t="s">
        <v>382</v>
      </c>
    </row>
    <row r="573" spans="2:4" x14ac:dyDescent="0.25">
      <c r="B573" t="s">
        <v>81</v>
      </c>
      <c r="C573">
        <v>11290</v>
      </c>
      <c r="D573" t="s">
        <v>382</v>
      </c>
    </row>
    <row r="574" spans="2:4" x14ac:dyDescent="0.25">
      <c r="B574" t="s">
        <v>81</v>
      </c>
      <c r="C574">
        <v>11300</v>
      </c>
      <c r="D574" t="s">
        <v>383</v>
      </c>
    </row>
    <row r="575" spans="2:4" x14ac:dyDescent="0.25">
      <c r="B575" t="s">
        <v>81</v>
      </c>
      <c r="C575">
        <v>11300</v>
      </c>
      <c r="D575" t="s">
        <v>383</v>
      </c>
    </row>
    <row r="576" spans="2:4" x14ac:dyDescent="0.25">
      <c r="B576" t="s">
        <v>81</v>
      </c>
      <c r="C576">
        <v>11300</v>
      </c>
      <c r="D576" t="s">
        <v>383</v>
      </c>
    </row>
    <row r="577" spans="2:4" x14ac:dyDescent="0.25">
      <c r="B577" t="s">
        <v>81</v>
      </c>
      <c r="C577">
        <v>11300</v>
      </c>
      <c r="D577" t="s">
        <v>383</v>
      </c>
    </row>
    <row r="578" spans="2:4" x14ac:dyDescent="0.25">
      <c r="B578" t="s">
        <v>81</v>
      </c>
      <c r="C578">
        <v>11300</v>
      </c>
      <c r="D578" t="s">
        <v>383</v>
      </c>
    </row>
    <row r="579" spans="2:4" x14ac:dyDescent="0.25">
      <c r="B579" t="s">
        <v>81</v>
      </c>
      <c r="C579">
        <v>11301</v>
      </c>
      <c r="D579" t="s">
        <v>384</v>
      </c>
    </row>
    <row r="580" spans="2:4" x14ac:dyDescent="0.25">
      <c r="B580" t="s">
        <v>81</v>
      </c>
      <c r="C580">
        <v>11302</v>
      </c>
      <c r="D580" t="s">
        <v>385</v>
      </c>
    </row>
    <row r="581" spans="2:4" x14ac:dyDescent="0.25">
      <c r="B581" t="s">
        <v>81</v>
      </c>
      <c r="C581">
        <v>11302</v>
      </c>
      <c r="D581" t="s">
        <v>385</v>
      </c>
    </row>
    <row r="582" spans="2:4" x14ac:dyDescent="0.25">
      <c r="B582" t="s">
        <v>81</v>
      </c>
      <c r="C582">
        <v>11302</v>
      </c>
      <c r="D582" t="s">
        <v>385</v>
      </c>
    </row>
    <row r="583" spans="2:4" x14ac:dyDescent="0.25">
      <c r="B583" t="s">
        <v>81</v>
      </c>
      <c r="C583">
        <v>11303</v>
      </c>
      <c r="D583" t="s">
        <v>386</v>
      </c>
    </row>
    <row r="584" spans="2:4" x14ac:dyDescent="0.25">
      <c r="B584" t="s">
        <v>81</v>
      </c>
      <c r="C584">
        <v>11303</v>
      </c>
      <c r="D584" t="s">
        <v>386</v>
      </c>
    </row>
    <row r="585" spans="2:4" x14ac:dyDescent="0.25">
      <c r="B585" t="s">
        <v>81</v>
      </c>
      <c r="C585">
        <v>11303</v>
      </c>
      <c r="D585" t="s">
        <v>386</v>
      </c>
    </row>
    <row r="586" spans="2:4" x14ac:dyDescent="0.25">
      <c r="B586" t="s">
        <v>81</v>
      </c>
      <c r="C586">
        <v>11303</v>
      </c>
      <c r="D586" t="s">
        <v>386</v>
      </c>
    </row>
    <row r="587" spans="2:4" x14ac:dyDescent="0.25">
      <c r="B587" t="s">
        <v>81</v>
      </c>
      <c r="C587">
        <v>11304</v>
      </c>
      <c r="D587" t="s">
        <v>387</v>
      </c>
    </row>
    <row r="588" spans="2:4" x14ac:dyDescent="0.25">
      <c r="B588" t="s">
        <v>81</v>
      </c>
      <c r="C588">
        <v>11304</v>
      </c>
      <c r="D588" t="s">
        <v>387</v>
      </c>
    </row>
    <row r="589" spans="2:4" x14ac:dyDescent="0.25">
      <c r="B589" t="s">
        <v>81</v>
      </c>
      <c r="C589">
        <v>11304</v>
      </c>
      <c r="D589" t="s">
        <v>387</v>
      </c>
    </row>
    <row r="590" spans="2:4" x14ac:dyDescent="0.25">
      <c r="B590" t="s">
        <v>81</v>
      </c>
      <c r="C590">
        <v>11306</v>
      </c>
      <c r="D590" t="s">
        <v>388</v>
      </c>
    </row>
    <row r="591" spans="2:4" x14ac:dyDescent="0.25">
      <c r="B591" t="s">
        <v>81</v>
      </c>
      <c r="C591">
        <v>11307</v>
      </c>
      <c r="D591" t="s">
        <v>389</v>
      </c>
    </row>
    <row r="592" spans="2:4" x14ac:dyDescent="0.25">
      <c r="B592" t="s">
        <v>81</v>
      </c>
      <c r="C592">
        <v>11307</v>
      </c>
      <c r="D592" t="s">
        <v>389</v>
      </c>
    </row>
    <row r="593" spans="2:4" x14ac:dyDescent="0.25">
      <c r="B593" t="s">
        <v>81</v>
      </c>
      <c r="C593">
        <v>11310</v>
      </c>
      <c r="D593" t="s">
        <v>390</v>
      </c>
    </row>
    <row r="594" spans="2:4" x14ac:dyDescent="0.25">
      <c r="B594" t="s">
        <v>81</v>
      </c>
      <c r="C594">
        <v>11310</v>
      </c>
      <c r="D594" t="s">
        <v>390</v>
      </c>
    </row>
    <row r="595" spans="2:4" x14ac:dyDescent="0.25">
      <c r="B595" t="s">
        <v>81</v>
      </c>
      <c r="C595">
        <v>11310</v>
      </c>
      <c r="D595" t="s">
        <v>390</v>
      </c>
    </row>
    <row r="596" spans="2:4" x14ac:dyDescent="0.25">
      <c r="B596" t="s">
        <v>81</v>
      </c>
      <c r="C596">
        <v>11310</v>
      </c>
      <c r="D596" t="s">
        <v>390</v>
      </c>
    </row>
    <row r="597" spans="2:4" x14ac:dyDescent="0.25">
      <c r="B597" t="s">
        <v>81</v>
      </c>
      <c r="C597">
        <v>11310</v>
      </c>
      <c r="D597" t="s">
        <v>390</v>
      </c>
    </row>
    <row r="598" spans="2:4" x14ac:dyDescent="0.25">
      <c r="B598" t="s">
        <v>81</v>
      </c>
      <c r="C598">
        <v>11310</v>
      </c>
      <c r="D598" t="s">
        <v>390</v>
      </c>
    </row>
    <row r="599" spans="2:4" x14ac:dyDescent="0.25">
      <c r="B599" t="s">
        <v>81</v>
      </c>
      <c r="C599">
        <v>11310</v>
      </c>
      <c r="D599" t="s">
        <v>390</v>
      </c>
    </row>
    <row r="600" spans="2:4" x14ac:dyDescent="0.25">
      <c r="B600" t="s">
        <v>81</v>
      </c>
      <c r="C600">
        <v>11310</v>
      </c>
      <c r="D600" t="s">
        <v>390</v>
      </c>
    </row>
    <row r="601" spans="2:4" x14ac:dyDescent="0.25">
      <c r="B601" t="s">
        <v>81</v>
      </c>
      <c r="C601">
        <v>11311</v>
      </c>
      <c r="D601" t="s">
        <v>391</v>
      </c>
    </row>
    <row r="602" spans="2:4" x14ac:dyDescent="0.25">
      <c r="B602" t="s">
        <v>81</v>
      </c>
      <c r="C602">
        <v>11312</v>
      </c>
      <c r="D602" t="s">
        <v>392</v>
      </c>
    </row>
    <row r="603" spans="2:4" x14ac:dyDescent="0.25">
      <c r="B603" t="s">
        <v>81</v>
      </c>
      <c r="C603">
        <v>11313</v>
      </c>
      <c r="D603" t="s">
        <v>393</v>
      </c>
    </row>
    <row r="604" spans="2:4" x14ac:dyDescent="0.25">
      <c r="B604" t="s">
        <v>81</v>
      </c>
      <c r="C604">
        <v>11314</v>
      </c>
      <c r="D604" t="s">
        <v>394</v>
      </c>
    </row>
    <row r="605" spans="2:4" x14ac:dyDescent="0.25">
      <c r="B605" t="s">
        <v>81</v>
      </c>
      <c r="C605">
        <v>11315</v>
      </c>
      <c r="D605" t="s">
        <v>395</v>
      </c>
    </row>
    <row r="606" spans="2:4" x14ac:dyDescent="0.25">
      <c r="B606" t="s">
        <v>81</v>
      </c>
      <c r="C606">
        <v>11316</v>
      </c>
      <c r="D606" t="s">
        <v>396</v>
      </c>
    </row>
    <row r="607" spans="2:4" x14ac:dyDescent="0.25">
      <c r="B607" t="s">
        <v>81</v>
      </c>
      <c r="C607">
        <v>11316</v>
      </c>
      <c r="D607" t="s">
        <v>396</v>
      </c>
    </row>
    <row r="608" spans="2:4" x14ac:dyDescent="0.25">
      <c r="B608" t="s">
        <v>81</v>
      </c>
      <c r="C608">
        <v>11317</v>
      </c>
      <c r="D608" t="s">
        <v>397</v>
      </c>
    </row>
    <row r="609" spans="2:4" x14ac:dyDescent="0.25">
      <c r="B609" t="s">
        <v>81</v>
      </c>
      <c r="C609">
        <v>11318</v>
      </c>
      <c r="D609" t="s">
        <v>398</v>
      </c>
    </row>
    <row r="610" spans="2:4" x14ac:dyDescent="0.25">
      <c r="B610" t="s">
        <v>81</v>
      </c>
      <c r="C610">
        <v>11330</v>
      </c>
      <c r="D610" t="s">
        <v>399</v>
      </c>
    </row>
    <row r="611" spans="2:4" x14ac:dyDescent="0.25">
      <c r="B611" t="s">
        <v>81</v>
      </c>
      <c r="C611">
        <v>11330</v>
      </c>
      <c r="D611" t="s">
        <v>399</v>
      </c>
    </row>
    <row r="612" spans="2:4" x14ac:dyDescent="0.25">
      <c r="B612" t="s">
        <v>81</v>
      </c>
      <c r="C612">
        <v>11330</v>
      </c>
      <c r="D612" t="s">
        <v>399</v>
      </c>
    </row>
    <row r="613" spans="2:4" x14ac:dyDescent="0.25">
      <c r="B613" t="s">
        <v>81</v>
      </c>
      <c r="C613">
        <v>11332</v>
      </c>
      <c r="D613" t="s">
        <v>400</v>
      </c>
    </row>
    <row r="614" spans="2:4" x14ac:dyDescent="0.25">
      <c r="B614" t="s">
        <v>81</v>
      </c>
      <c r="C614">
        <v>11332</v>
      </c>
      <c r="D614" t="s">
        <v>400</v>
      </c>
    </row>
    <row r="615" spans="2:4" x14ac:dyDescent="0.25">
      <c r="B615" t="s">
        <v>81</v>
      </c>
      <c r="C615">
        <v>11333</v>
      </c>
      <c r="D615" t="s">
        <v>401</v>
      </c>
    </row>
    <row r="616" spans="2:4" x14ac:dyDescent="0.25">
      <c r="B616" t="s">
        <v>81</v>
      </c>
      <c r="C616">
        <v>11333</v>
      </c>
      <c r="D616" t="s">
        <v>401</v>
      </c>
    </row>
    <row r="617" spans="2:4" x14ac:dyDescent="0.25">
      <c r="B617" t="s">
        <v>81</v>
      </c>
      <c r="C617">
        <v>11334</v>
      </c>
      <c r="D617" t="s">
        <v>402</v>
      </c>
    </row>
    <row r="618" spans="2:4" x14ac:dyDescent="0.25">
      <c r="B618" t="s">
        <v>81</v>
      </c>
      <c r="C618">
        <v>11334</v>
      </c>
      <c r="D618" t="s">
        <v>402</v>
      </c>
    </row>
    <row r="619" spans="2:4" x14ac:dyDescent="0.25">
      <c r="B619" t="s">
        <v>81</v>
      </c>
      <c r="C619">
        <v>11340</v>
      </c>
      <c r="D619" t="s">
        <v>403</v>
      </c>
    </row>
    <row r="620" spans="2:4" x14ac:dyDescent="0.25">
      <c r="B620" t="s">
        <v>81</v>
      </c>
      <c r="C620">
        <v>11340</v>
      </c>
      <c r="D620" t="s">
        <v>403</v>
      </c>
    </row>
    <row r="621" spans="2:4" x14ac:dyDescent="0.25">
      <c r="B621" t="s">
        <v>81</v>
      </c>
      <c r="C621">
        <v>11340</v>
      </c>
      <c r="D621" t="s">
        <v>403</v>
      </c>
    </row>
    <row r="622" spans="2:4" x14ac:dyDescent="0.25">
      <c r="B622" t="s">
        <v>81</v>
      </c>
      <c r="C622">
        <v>11340</v>
      </c>
      <c r="D622" t="s">
        <v>403</v>
      </c>
    </row>
    <row r="623" spans="2:4" x14ac:dyDescent="0.25">
      <c r="B623" t="s">
        <v>81</v>
      </c>
      <c r="C623">
        <v>11342</v>
      </c>
      <c r="D623" t="s">
        <v>404</v>
      </c>
    </row>
    <row r="624" spans="2:4" x14ac:dyDescent="0.25">
      <c r="B624" t="s">
        <v>81</v>
      </c>
      <c r="C624">
        <v>11342</v>
      </c>
      <c r="D624" t="s">
        <v>404</v>
      </c>
    </row>
    <row r="625" spans="2:4" x14ac:dyDescent="0.25">
      <c r="B625" t="s">
        <v>81</v>
      </c>
      <c r="C625">
        <v>11342</v>
      </c>
      <c r="D625" t="s">
        <v>404</v>
      </c>
    </row>
    <row r="626" spans="2:4" x14ac:dyDescent="0.25">
      <c r="B626" t="s">
        <v>81</v>
      </c>
      <c r="C626">
        <v>11344</v>
      </c>
      <c r="D626" t="s">
        <v>405</v>
      </c>
    </row>
    <row r="627" spans="2:4" x14ac:dyDescent="0.25">
      <c r="B627" t="s">
        <v>81</v>
      </c>
      <c r="C627">
        <v>11345</v>
      </c>
      <c r="D627" t="s">
        <v>406</v>
      </c>
    </row>
    <row r="628" spans="2:4" x14ac:dyDescent="0.25">
      <c r="B628" t="s">
        <v>81</v>
      </c>
      <c r="C628">
        <v>11345</v>
      </c>
      <c r="D628" t="s">
        <v>406</v>
      </c>
    </row>
    <row r="629" spans="2:4" x14ac:dyDescent="0.25">
      <c r="B629" t="s">
        <v>81</v>
      </c>
      <c r="C629">
        <v>11345</v>
      </c>
      <c r="D629" t="s">
        <v>406</v>
      </c>
    </row>
    <row r="630" spans="2:4" x14ac:dyDescent="0.25">
      <c r="B630" t="s">
        <v>81</v>
      </c>
      <c r="C630">
        <v>11360</v>
      </c>
      <c r="D630" t="s">
        <v>407</v>
      </c>
    </row>
    <row r="631" spans="2:4" x14ac:dyDescent="0.25">
      <c r="B631" t="s">
        <v>81</v>
      </c>
      <c r="C631">
        <v>11360</v>
      </c>
      <c r="D631" t="s">
        <v>407</v>
      </c>
    </row>
    <row r="632" spans="2:4" x14ac:dyDescent="0.25">
      <c r="B632" t="s">
        <v>81</v>
      </c>
      <c r="C632">
        <v>11360</v>
      </c>
      <c r="D632" t="s">
        <v>407</v>
      </c>
    </row>
    <row r="633" spans="2:4" x14ac:dyDescent="0.25">
      <c r="B633" t="s">
        <v>81</v>
      </c>
      <c r="C633">
        <v>11361</v>
      </c>
      <c r="D633" t="s">
        <v>408</v>
      </c>
    </row>
    <row r="634" spans="2:4" x14ac:dyDescent="0.25">
      <c r="B634" t="s">
        <v>81</v>
      </c>
      <c r="C634">
        <v>11362</v>
      </c>
      <c r="D634" t="s">
        <v>409</v>
      </c>
    </row>
    <row r="635" spans="2:4" x14ac:dyDescent="0.25">
      <c r="B635" t="s">
        <v>81</v>
      </c>
      <c r="C635">
        <v>11370</v>
      </c>
      <c r="D635" t="s">
        <v>410</v>
      </c>
    </row>
    <row r="636" spans="2:4" x14ac:dyDescent="0.25">
      <c r="B636" t="s">
        <v>81</v>
      </c>
      <c r="C636">
        <v>11371</v>
      </c>
      <c r="D636" t="s">
        <v>411</v>
      </c>
    </row>
    <row r="637" spans="2:4" x14ac:dyDescent="0.25">
      <c r="B637" t="s">
        <v>81</v>
      </c>
      <c r="C637">
        <v>11380</v>
      </c>
      <c r="D637" t="s">
        <v>412</v>
      </c>
    </row>
    <row r="638" spans="2:4" x14ac:dyDescent="0.25">
      <c r="B638" t="s">
        <v>81</v>
      </c>
      <c r="C638">
        <v>11380</v>
      </c>
      <c r="D638" t="s">
        <v>412</v>
      </c>
    </row>
    <row r="639" spans="2:4" x14ac:dyDescent="0.25">
      <c r="B639" t="s">
        <v>81</v>
      </c>
      <c r="C639">
        <v>11380</v>
      </c>
      <c r="D639" t="s">
        <v>412</v>
      </c>
    </row>
    <row r="640" spans="2:4" x14ac:dyDescent="0.25">
      <c r="B640" t="s">
        <v>81</v>
      </c>
      <c r="C640">
        <v>11381</v>
      </c>
      <c r="D640" t="s">
        <v>413</v>
      </c>
    </row>
    <row r="641" spans="2:4" x14ac:dyDescent="0.25">
      <c r="B641" t="s">
        <v>81</v>
      </c>
      <c r="C641">
        <v>11381</v>
      </c>
      <c r="D641" t="s">
        <v>413</v>
      </c>
    </row>
    <row r="642" spans="2:4" x14ac:dyDescent="0.25">
      <c r="B642" t="s">
        <v>81</v>
      </c>
      <c r="C642">
        <v>11382</v>
      </c>
      <c r="D642" t="s">
        <v>414</v>
      </c>
    </row>
    <row r="643" spans="2:4" x14ac:dyDescent="0.25">
      <c r="B643" t="s">
        <v>81</v>
      </c>
      <c r="C643">
        <v>11382</v>
      </c>
      <c r="D643" t="s">
        <v>414</v>
      </c>
    </row>
    <row r="644" spans="2:4" x14ac:dyDescent="0.25">
      <c r="B644" t="s">
        <v>81</v>
      </c>
      <c r="C644">
        <v>11383</v>
      </c>
      <c r="D644" t="s">
        <v>415</v>
      </c>
    </row>
    <row r="645" spans="2:4" x14ac:dyDescent="0.25">
      <c r="B645" t="s">
        <v>81</v>
      </c>
      <c r="C645">
        <v>11384</v>
      </c>
      <c r="D645" t="s">
        <v>416</v>
      </c>
    </row>
    <row r="646" spans="2:4" x14ac:dyDescent="0.25">
      <c r="B646" t="s">
        <v>81</v>
      </c>
      <c r="C646">
        <v>11384</v>
      </c>
      <c r="D646" t="s">
        <v>416</v>
      </c>
    </row>
    <row r="647" spans="2:4" x14ac:dyDescent="0.25">
      <c r="B647" t="s">
        <v>81</v>
      </c>
      <c r="C647">
        <v>11385</v>
      </c>
      <c r="D647" t="s">
        <v>417</v>
      </c>
    </row>
    <row r="648" spans="2:4" x14ac:dyDescent="0.25">
      <c r="B648" t="s">
        <v>81</v>
      </c>
      <c r="C648">
        <v>11386</v>
      </c>
      <c r="D648" t="s">
        <v>418</v>
      </c>
    </row>
    <row r="649" spans="2:4" x14ac:dyDescent="0.25">
      <c r="B649" t="s">
        <v>81</v>
      </c>
      <c r="C649">
        <v>11389</v>
      </c>
      <c r="D649" t="s">
        <v>419</v>
      </c>
    </row>
    <row r="650" spans="2:4" x14ac:dyDescent="0.25">
      <c r="B650" t="s">
        <v>81</v>
      </c>
      <c r="C650">
        <v>11390</v>
      </c>
      <c r="D650" t="s">
        <v>420</v>
      </c>
    </row>
    <row r="651" spans="2:4" x14ac:dyDescent="0.25">
      <c r="B651" t="s">
        <v>81</v>
      </c>
      <c r="C651">
        <v>11390</v>
      </c>
      <c r="D651" t="s">
        <v>420</v>
      </c>
    </row>
    <row r="652" spans="2:4" x14ac:dyDescent="0.25">
      <c r="B652" t="s">
        <v>81</v>
      </c>
      <c r="C652">
        <v>11390</v>
      </c>
      <c r="D652" t="s">
        <v>420</v>
      </c>
    </row>
    <row r="653" spans="2:4" x14ac:dyDescent="0.25">
      <c r="B653" t="s">
        <v>81</v>
      </c>
      <c r="C653">
        <v>11390</v>
      </c>
      <c r="D653" t="s">
        <v>420</v>
      </c>
    </row>
    <row r="654" spans="2:4" x14ac:dyDescent="0.25">
      <c r="B654" t="s">
        <v>81</v>
      </c>
      <c r="C654">
        <v>11390</v>
      </c>
      <c r="D654" t="s">
        <v>420</v>
      </c>
    </row>
    <row r="655" spans="2:4" x14ac:dyDescent="0.25">
      <c r="B655" t="s">
        <v>81</v>
      </c>
      <c r="C655">
        <v>11390</v>
      </c>
      <c r="D655" t="s">
        <v>420</v>
      </c>
    </row>
    <row r="656" spans="2:4" x14ac:dyDescent="0.25">
      <c r="B656" t="s">
        <v>81</v>
      </c>
      <c r="C656">
        <v>11390</v>
      </c>
      <c r="D656" t="s">
        <v>420</v>
      </c>
    </row>
    <row r="657" spans="2:4" x14ac:dyDescent="0.25">
      <c r="B657" t="s">
        <v>81</v>
      </c>
      <c r="C657">
        <v>11390</v>
      </c>
      <c r="D657" t="s">
        <v>420</v>
      </c>
    </row>
    <row r="658" spans="2:4" x14ac:dyDescent="0.25">
      <c r="B658" t="s">
        <v>81</v>
      </c>
      <c r="C658">
        <v>11390</v>
      </c>
      <c r="D658" t="s">
        <v>420</v>
      </c>
    </row>
    <row r="659" spans="2:4" x14ac:dyDescent="0.25">
      <c r="B659" t="s">
        <v>81</v>
      </c>
      <c r="C659">
        <v>11390</v>
      </c>
      <c r="D659" t="s">
        <v>420</v>
      </c>
    </row>
    <row r="660" spans="2:4" x14ac:dyDescent="0.25">
      <c r="B660" t="s">
        <v>81</v>
      </c>
      <c r="C660">
        <v>11390</v>
      </c>
      <c r="D660" t="s">
        <v>420</v>
      </c>
    </row>
    <row r="661" spans="2:4" x14ac:dyDescent="0.25">
      <c r="B661" t="s">
        <v>81</v>
      </c>
      <c r="C661">
        <v>11392</v>
      </c>
      <c r="D661" t="s">
        <v>421</v>
      </c>
    </row>
    <row r="662" spans="2:4" x14ac:dyDescent="0.25">
      <c r="B662" t="s">
        <v>81</v>
      </c>
      <c r="C662">
        <v>11392</v>
      </c>
      <c r="D662" t="s">
        <v>421</v>
      </c>
    </row>
    <row r="663" spans="2:4" x14ac:dyDescent="0.25">
      <c r="B663" t="s">
        <v>81</v>
      </c>
      <c r="C663">
        <v>11395</v>
      </c>
      <c r="D663" t="s">
        <v>422</v>
      </c>
    </row>
    <row r="664" spans="2:4" x14ac:dyDescent="0.25">
      <c r="B664" t="s">
        <v>81</v>
      </c>
      <c r="C664">
        <v>11395</v>
      </c>
      <c r="D664" t="s">
        <v>422</v>
      </c>
    </row>
    <row r="665" spans="2:4" x14ac:dyDescent="0.25">
      <c r="B665" t="s">
        <v>81</v>
      </c>
      <c r="C665">
        <v>11396</v>
      </c>
      <c r="D665" t="s">
        <v>423</v>
      </c>
    </row>
    <row r="666" spans="2:4" x14ac:dyDescent="0.25">
      <c r="B666" t="s">
        <v>81</v>
      </c>
      <c r="C666">
        <v>11397</v>
      </c>
      <c r="D666" t="s">
        <v>424</v>
      </c>
    </row>
    <row r="667" spans="2:4" x14ac:dyDescent="0.25">
      <c r="B667" t="s">
        <v>81</v>
      </c>
      <c r="C667">
        <v>11398</v>
      </c>
      <c r="D667" t="s">
        <v>425</v>
      </c>
    </row>
    <row r="668" spans="2:4" x14ac:dyDescent="0.25">
      <c r="B668" t="s">
        <v>81</v>
      </c>
      <c r="C668">
        <v>11399</v>
      </c>
      <c r="D668" t="s">
        <v>426</v>
      </c>
    </row>
    <row r="669" spans="2:4" x14ac:dyDescent="0.25">
      <c r="B669" t="s">
        <v>81</v>
      </c>
      <c r="C669">
        <v>11401</v>
      </c>
      <c r="D669" t="s">
        <v>427</v>
      </c>
    </row>
    <row r="670" spans="2:4" x14ac:dyDescent="0.25">
      <c r="B670" t="s">
        <v>81</v>
      </c>
      <c r="C670">
        <v>11401</v>
      </c>
      <c r="D670" t="s">
        <v>427</v>
      </c>
    </row>
    <row r="671" spans="2:4" x14ac:dyDescent="0.25">
      <c r="B671" t="s">
        <v>81</v>
      </c>
      <c r="C671">
        <v>11401</v>
      </c>
      <c r="D671" t="s">
        <v>427</v>
      </c>
    </row>
    <row r="672" spans="2:4" x14ac:dyDescent="0.25">
      <c r="B672" t="s">
        <v>81</v>
      </c>
      <c r="C672">
        <v>11402</v>
      </c>
      <c r="D672" t="s">
        <v>428</v>
      </c>
    </row>
    <row r="673" spans="2:4" x14ac:dyDescent="0.25">
      <c r="B673" t="s">
        <v>81</v>
      </c>
      <c r="C673">
        <v>11403</v>
      </c>
      <c r="D673" t="s">
        <v>429</v>
      </c>
    </row>
    <row r="674" spans="2:4" x14ac:dyDescent="0.25">
      <c r="B674" t="s">
        <v>81</v>
      </c>
      <c r="C674">
        <v>11404</v>
      </c>
      <c r="D674" t="s">
        <v>430</v>
      </c>
    </row>
    <row r="675" spans="2:4" x14ac:dyDescent="0.25">
      <c r="B675" t="s">
        <v>81</v>
      </c>
      <c r="C675">
        <v>11406</v>
      </c>
      <c r="D675" t="s">
        <v>431</v>
      </c>
    </row>
    <row r="676" spans="2:4" x14ac:dyDescent="0.25">
      <c r="B676" t="s">
        <v>81</v>
      </c>
      <c r="C676">
        <v>11406</v>
      </c>
      <c r="D676" t="s">
        <v>431</v>
      </c>
    </row>
    <row r="677" spans="2:4" x14ac:dyDescent="0.25">
      <c r="B677" t="s">
        <v>81</v>
      </c>
      <c r="C677">
        <v>11407</v>
      </c>
      <c r="D677" t="s">
        <v>432</v>
      </c>
    </row>
    <row r="678" spans="2:4" x14ac:dyDescent="0.25">
      <c r="B678" t="s">
        <v>81</v>
      </c>
      <c r="C678">
        <v>11410</v>
      </c>
      <c r="D678" t="s">
        <v>433</v>
      </c>
    </row>
    <row r="679" spans="2:4" x14ac:dyDescent="0.25">
      <c r="B679" t="s">
        <v>81</v>
      </c>
      <c r="C679">
        <v>11410</v>
      </c>
      <c r="D679" t="s">
        <v>433</v>
      </c>
    </row>
    <row r="680" spans="2:4" x14ac:dyDescent="0.25">
      <c r="B680" t="s">
        <v>81</v>
      </c>
      <c r="C680">
        <v>11410</v>
      </c>
      <c r="D680" t="s">
        <v>433</v>
      </c>
    </row>
    <row r="681" spans="2:4" x14ac:dyDescent="0.25">
      <c r="B681" t="s">
        <v>81</v>
      </c>
      <c r="C681">
        <v>11411</v>
      </c>
      <c r="D681" t="s">
        <v>434</v>
      </c>
    </row>
    <row r="682" spans="2:4" x14ac:dyDescent="0.25">
      <c r="B682" t="s">
        <v>81</v>
      </c>
      <c r="C682">
        <v>11411</v>
      </c>
      <c r="D682" t="s">
        <v>434</v>
      </c>
    </row>
    <row r="683" spans="2:4" x14ac:dyDescent="0.25">
      <c r="B683" t="s">
        <v>81</v>
      </c>
      <c r="C683">
        <v>11411</v>
      </c>
      <c r="D683" t="s">
        <v>434</v>
      </c>
    </row>
    <row r="684" spans="2:4" x14ac:dyDescent="0.25">
      <c r="B684" t="s">
        <v>81</v>
      </c>
      <c r="C684">
        <v>11412</v>
      </c>
      <c r="D684" t="s">
        <v>435</v>
      </c>
    </row>
    <row r="685" spans="2:4" x14ac:dyDescent="0.25">
      <c r="B685" t="s">
        <v>81</v>
      </c>
      <c r="C685">
        <v>11412</v>
      </c>
      <c r="D685" t="s">
        <v>435</v>
      </c>
    </row>
    <row r="686" spans="2:4" x14ac:dyDescent="0.25">
      <c r="B686" t="s">
        <v>81</v>
      </c>
      <c r="C686">
        <v>11414</v>
      </c>
      <c r="D686" t="s">
        <v>436</v>
      </c>
    </row>
    <row r="687" spans="2:4" x14ac:dyDescent="0.25">
      <c r="B687" t="s">
        <v>81</v>
      </c>
      <c r="C687">
        <v>11420</v>
      </c>
      <c r="D687" t="s">
        <v>437</v>
      </c>
    </row>
    <row r="688" spans="2:4" x14ac:dyDescent="0.25">
      <c r="B688" t="s">
        <v>81</v>
      </c>
      <c r="C688">
        <v>11420</v>
      </c>
      <c r="D688" t="s">
        <v>437</v>
      </c>
    </row>
    <row r="689" spans="2:4" x14ac:dyDescent="0.25">
      <c r="B689" t="s">
        <v>81</v>
      </c>
      <c r="C689">
        <v>11420</v>
      </c>
      <c r="D689" t="s">
        <v>437</v>
      </c>
    </row>
    <row r="690" spans="2:4" x14ac:dyDescent="0.25">
      <c r="B690" t="s">
        <v>81</v>
      </c>
      <c r="C690">
        <v>11420</v>
      </c>
      <c r="D690" t="s">
        <v>437</v>
      </c>
    </row>
    <row r="691" spans="2:4" x14ac:dyDescent="0.25">
      <c r="B691" t="s">
        <v>81</v>
      </c>
      <c r="C691">
        <v>11420</v>
      </c>
      <c r="D691" t="s">
        <v>437</v>
      </c>
    </row>
    <row r="692" spans="2:4" x14ac:dyDescent="0.25">
      <c r="B692" t="s">
        <v>81</v>
      </c>
      <c r="C692">
        <v>11421</v>
      </c>
      <c r="D692" t="s">
        <v>438</v>
      </c>
    </row>
    <row r="693" spans="2:4" x14ac:dyDescent="0.25">
      <c r="B693" t="s">
        <v>81</v>
      </c>
      <c r="C693">
        <v>11424</v>
      </c>
      <c r="D693" t="s">
        <v>439</v>
      </c>
    </row>
    <row r="694" spans="2:4" x14ac:dyDescent="0.25">
      <c r="B694" t="s">
        <v>81</v>
      </c>
      <c r="C694">
        <v>11424</v>
      </c>
      <c r="D694" t="s">
        <v>439</v>
      </c>
    </row>
    <row r="695" spans="2:4" x14ac:dyDescent="0.25">
      <c r="B695" t="s">
        <v>81</v>
      </c>
      <c r="C695">
        <v>11425</v>
      </c>
      <c r="D695" t="s">
        <v>440</v>
      </c>
    </row>
    <row r="696" spans="2:4" x14ac:dyDescent="0.25">
      <c r="B696" t="s">
        <v>81</v>
      </c>
      <c r="C696">
        <v>11425</v>
      </c>
      <c r="D696" t="s">
        <v>440</v>
      </c>
    </row>
    <row r="697" spans="2:4" x14ac:dyDescent="0.25">
      <c r="B697" t="s">
        <v>81</v>
      </c>
      <c r="C697">
        <v>11425</v>
      </c>
      <c r="D697" t="s">
        <v>440</v>
      </c>
    </row>
    <row r="698" spans="2:4" x14ac:dyDescent="0.25">
      <c r="B698" t="s">
        <v>81</v>
      </c>
      <c r="C698">
        <v>11474</v>
      </c>
      <c r="D698" t="s">
        <v>441</v>
      </c>
    </row>
    <row r="699" spans="2:4" x14ac:dyDescent="0.25">
      <c r="B699" t="s">
        <v>81</v>
      </c>
      <c r="C699">
        <v>11475</v>
      </c>
      <c r="D699" t="s">
        <v>442</v>
      </c>
    </row>
    <row r="700" spans="2:4" x14ac:dyDescent="0.25">
      <c r="B700" t="s">
        <v>81</v>
      </c>
      <c r="C700">
        <v>11501</v>
      </c>
      <c r="D700" t="s">
        <v>443</v>
      </c>
    </row>
    <row r="701" spans="2:4" x14ac:dyDescent="0.25">
      <c r="B701" t="s">
        <v>81</v>
      </c>
      <c r="C701">
        <v>11502</v>
      </c>
      <c r="D701" t="s">
        <v>444</v>
      </c>
    </row>
    <row r="702" spans="2:4" x14ac:dyDescent="0.25">
      <c r="B702" t="s">
        <v>81</v>
      </c>
      <c r="C702">
        <v>11503</v>
      </c>
      <c r="D702" t="s">
        <v>445</v>
      </c>
    </row>
    <row r="703" spans="2:4" x14ac:dyDescent="0.25">
      <c r="B703" t="s">
        <v>81</v>
      </c>
      <c r="C703">
        <v>11503</v>
      </c>
      <c r="D703" t="s">
        <v>445</v>
      </c>
    </row>
    <row r="704" spans="2:4" x14ac:dyDescent="0.25">
      <c r="B704" t="s">
        <v>81</v>
      </c>
      <c r="C704">
        <v>11504</v>
      </c>
      <c r="D704" t="s">
        <v>446</v>
      </c>
    </row>
    <row r="705" spans="2:4" x14ac:dyDescent="0.25">
      <c r="B705" t="s">
        <v>81</v>
      </c>
      <c r="C705">
        <v>11505</v>
      </c>
      <c r="D705" t="s">
        <v>447</v>
      </c>
    </row>
    <row r="706" spans="2:4" x14ac:dyDescent="0.25">
      <c r="B706" t="s">
        <v>81</v>
      </c>
      <c r="C706">
        <v>11505</v>
      </c>
      <c r="D706" t="s">
        <v>447</v>
      </c>
    </row>
    <row r="707" spans="2:4" x14ac:dyDescent="0.25">
      <c r="B707" t="s">
        <v>81</v>
      </c>
      <c r="C707">
        <v>11506</v>
      </c>
      <c r="D707" t="s">
        <v>448</v>
      </c>
    </row>
    <row r="708" spans="2:4" x14ac:dyDescent="0.25">
      <c r="B708" t="s">
        <v>81</v>
      </c>
      <c r="C708">
        <v>11507</v>
      </c>
      <c r="D708" t="s">
        <v>449</v>
      </c>
    </row>
    <row r="709" spans="2:4" x14ac:dyDescent="0.25">
      <c r="B709" t="s">
        <v>81</v>
      </c>
      <c r="C709">
        <v>11507</v>
      </c>
      <c r="D709" t="s">
        <v>449</v>
      </c>
    </row>
    <row r="710" spans="2:4" x14ac:dyDescent="0.25">
      <c r="B710" t="s">
        <v>81</v>
      </c>
      <c r="C710">
        <v>11507</v>
      </c>
      <c r="D710" t="s">
        <v>449</v>
      </c>
    </row>
    <row r="711" spans="2:4" x14ac:dyDescent="0.25">
      <c r="B711" t="s">
        <v>81</v>
      </c>
      <c r="C711">
        <v>11508</v>
      </c>
      <c r="D711" t="s">
        <v>450</v>
      </c>
    </row>
    <row r="712" spans="2:4" x14ac:dyDescent="0.25">
      <c r="B712" t="s">
        <v>81</v>
      </c>
      <c r="C712">
        <v>11601</v>
      </c>
      <c r="D712" t="s">
        <v>451</v>
      </c>
    </row>
    <row r="713" spans="2:4" x14ac:dyDescent="0.25">
      <c r="B713" t="s">
        <v>81</v>
      </c>
      <c r="C713">
        <v>11601</v>
      </c>
      <c r="D713" t="s">
        <v>451</v>
      </c>
    </row>
    <row r="714" spans="2:4" x14ac:dyDescent="0.25">
      <c r="B714" t="s">
        <v>81</v>
      </c>
      <c r="C714">
        <v>11601</v>
      </c>
      <c r="D714" t="s">
        <v>451</v>
      </c>
    </row>
    <row r="715" spans="2:4" x14ac:dyDescent="0.25">
      <c r="B715" t="s">
        <v>81</v>
      </c>
      <c r="C715">
        <v>11603</v>
      </c>
      <c r="D715" t="s">
        <v>452</v>
      </c>
    </row>
    <row r="716" spans="2:4" x14ac:dyDescent="0.25">
      <c r="B716" t="s">
        <v>81</v>
      </c>
      <c r="C716">
        <v>11603</v>
      </c>
      <c r="D716" t="s">
        <v>452</v>
      </c>
    </row>
    <row r="717" spans="2:4" x14ac:dyDescent="0.25">
      <c r="B717" t="s">
        <v>81</v>
      </c>
      <c r="C717">
        <v>11605</v>
      </c>
      <c r="D717" t="s">
        <v>453</v>
      </c>
    </row>
    <row r="718" spans="2:4" x14ac:dyDescent="0.25">
      <c r="B718" t="s">
        <v>81</v>
      </c>
      <c r="C718">
        <v>11606</v>
      </c>
      <c r="D718" t="s">
        <v>454</v>
      </c>
    </row>
    <row r="719" spans="2:4" x14ac:dyDescent="0.25">
      <c r="B719" t="s">
        <v>81</v>
      </c>
      <c r="C719">
        <v>11606</v>
      </c>
      <c r="D719" t="s">
        <v>454</v>
      </c>
    </row>
    <row r="720" spans="2:4" x14ac:dyDescent="0.25">
      <c r="B720" t="s">
        <v>81</v>
      </c>
      <c r="C720">
        <v>11703</v>
      </c>
      <c r="D720" t="s">
        <v>455</v>
      </c>
    </row>
    <row r="721" spans="2:4" x14ac:dyDescent="0.25">
      <c r="B721" t="s">
        <v>81</v>
      </c>
      <c r="C721">
        <v>11704</v>
      </c>
      <c r="D721" t="s">
        <v>456</v>
      </c>
    </row>
    <row r="722" spans="2:4" x14ac:dyDescent="0.25">
      <c r="B722" t="s">
        <v>81</v>
      </c>
      <c r="C722">
        <v>11704</v>
      </c>
      <c r="D722" t="s">
        <v>456</v>
      </c>
    </row>
    <row r="723" spans="2:4" x14ac:dyDescent="0.25">
      <c r="B723" t="s">
        <v>81</v>
      </c>
      <c r="C723">
        <v>11705</v>
      </c>
      <c r="D723" t="s">
        <v>457</v>
      </c>
    </row>
    <row r="724" spans="2:4" x14ac:dyDescent="0.25">
      <c r="B724" t="s">
        <v>81</v>
      </c>
      <c r="C724">
        <v>11705</v>
      </c>
      <c r="D724" t="s">
        <v>457</v>
      </c>
    </row>
    <row r="725" spans="2:4" x14ac:dyDescent="0.25">
      <c r="B725" t="s">
        <v>81</v>
      </c>
      <c r="C725">
        <v>11705</v>
      </c>
      <c r="D725" t="s">
        <v>457</v>
      </c>
    </row>
    <row r="726" spans="2:4" x14ac:dyDescent="0.25">
      <c r="B726" t="s">
        <v>81</v>
      </c>
      <c r="C726">
        <v>11706</v>
      </c>
      <c r="D726" t="s">
        <v>458</v>
      </c>
    </row>
    <row r="727" spans="2:4" x14ac:dyDescent="0.25">
      <c r="B727" t="s">
        <v>81</v>
      </c>
      <c r="C727">
        <v>11706</v>
      </c>
      <c r="D727" t="s">
        <v>458</v>
      </c>
    </row>
    <row r="728" spans="2:4" x14ac:dyDescent="0.25">
      <c r="B728" t="s">
        <v>81</v>
      </c>
      <c r="C728">
        <v>11708</v>
      </c>
      <c r="D728" t="s">
        <v>459</v>
      </c>
    </row>
    <row r="729" spans="2:4" x14ac:dyDescent="0.25">
      <c r="B729" t="s">
        <v>81</v>
      </c>
      <c r="C729">
        <v>11709</v>
      </c>
      <c r="D729" t="s">
        <v>460</v>
      </c>
    </row>
    <row r="730" spans="2:4" x14ac:dyDescent="0.25">
      <c r="B730" t="s">
        <v>81</v>
      </c>
      <c r="C730">
        <v>11710</v>
      </c>
      <c r="D730" t="s">
        <v>461</v>
      </c>
    </row>
    <row r="731" spans="2:4" x14ac:dyDescent="0.25">
      <c r="B731" t="s">
        <v>81</v>
      </c>
      <c r="C731">
        <v>11711</v>
      </c>
      <c r="D731" t="s">
        <v>462</v>
      </c>
    </row>
    <row r="732" spans="2:4" x14ac:dyDescent="0.25">
      <c r="B732" t="s">
        <v>81</v>
      </c>
      <c r="C732">
        <v>11712</v>
      </c>
      <c r="D732" t="s">
        <v>463</v>
      </c>
    </row>
    <row r="733" spans="2:4" x14ac:dyDescent="0.25">
      <c r="B733" t="s">
        <v>81</v>
      </c>
      <c r="C733">
        <v>12101</v>
      </c>
      <c r="D733" t="s">
        <v>464</v>
      </c>
    </row>
    <row r="734" spans="2:4" x14ac:dyDescent="0.25">
      <c r="B734" t="s">
        <v>81</v>
      </c>
      <c r="C734">
        <v>12102</v>
      </c>
      <c r="D734" t="s">
        <v>465</v>
      </c>
    </row>
    <row r="735" spans="2:4" x14ac:dyDescent="0.25">
      <c r="B735" t="s">
        <v>81</v>
      </c>
      <c r="C735">
        <v>12102</v>
      </c>
      <c r="D735" t="s">
        <v>465</v>
      </c>
    </row>
    <row r="736" spans="2:4" x14ac:dyDescent="0.25">
      <c r="B736" t="s">
        <v>81</v>
      </c>
      <c r="C736">
        <v>12103</v>
      </c>
      <c r="D736" t="s">
        <v>466</v>
      </c>
    </row>
    <row r="737" spans="2:4" x14ac:dyDescent="0.25">
      <c r="B737" t="s">
        <v>81</v>
      </c>
      <c r="C737">
        <v>12104</v>
      </c>
      <c r="D737" t="s">
        <v>467</v>
      </c>
    </row>
    <row r="738" spans="2:4" x14ac:dyDescent="0.25">
      <c r="B738" t="s">
        <v>81</v>
      </c>
      <c r="C738">
        <v>12104</v>
      </c>
      <c r="D738" t="s">
        <v>467</v>
      </c>
    </row>
    <row r="739" spans="2:4" x14ac:dyDescent="0.25">
      <c r="B739" t="s">
        <v>81</v>
      </c>
      <c r="C739">
        <v>12104</v>
      </c>
      <c r="D739" t="s">
        <v>467</v>
      </c>
    </row>
    <row r="740" spans="2:4" x14ac:dyDescent="0.25">
      <c r="B740" t="s">
        <v>81</v>
      </c>
      <c r="C740">
        <v>12104</v>
      </c>
      <c r="D740" t="s">
        <v>467</v>
      </c>
    </row>
    <row r="741" spans="2:4" x14ac:dyDescent="0.25">
      <c r="B741" t="s">
        <v>81</v>
      </c>
      <c r="C741">
        <v>12105</v>
      </c>
      <c r="D741" t="s">
        <v>468</v>
      </c>
    </row>
    <row r="742" spans="2:4" x14ac:dyDescent="0.25">
      <c r="B742" t="s">
        <v>81</v>
      </c>
      <c r="C742">
        <v>12105</v>
      </c>
      <c r="D742" t="s">
        <v>468</v>
      </c>
    </row>
    <row r="743" spans="2:4" x14ac:dyDescent="0.25">
      <c r="B743" t="s">
        <v>81</v>
      </c>
      <c r="C743">
        <v>12106</v>
      </c>
      <c r="D743" t="s">
        <v>469</v>
      </c>
    </row>
    <row r="744" spans="2:4" x14ac:dyDescent="0.25">
      <c r="B744" t="s">
        <v>81</v>
      </c>
      <c r="C744">
        <v>12107</v>
      </c>
      <c r="D744" t="s">
        <v>470</v>
      </c>
    </row>
    <row r="745" spans="2:4" x14ac:dyDescent="0.25">
      <c r="B745" t="s">
        <v>81</v>
      </c>
      <c r="C745">
        <v>12108</v>
      </c>
      <c r="D745" t="s">
        <v>471</v>
      </c>
    </row>
    <row r="746" spans="2:4" x14ac:dyDescent="0.25">
      <c r="B746" t="s">
        <v>81</v>
      </c>
      <c r="C746">
        <v>12109</v>
      </c>
      <c r="D746" t="s">
        <v>472</v>
      </c>
    </row>
    <row r="747" spans="2:4" x14ac:dyDescent="0.25">
      <c r="B747" t="s">
        <v>81</v>
      </c>
      <c r="C747">
        <v>12109</v>
      </c>
      <c r="D747" t="s">
        <v>472</v>
      </c>
    </row>
    <row r="748" spans="2:4" x14ac:dyDescent="0.25">
      <c r="B748" t="s">
        <v>81</v>
      </c>
      <c r="C748">
        <v>12110</v>
      </c>
      <c r="D748" t="s">
        <v>473</v>
      </c>
    </row>
    <row r="749" spans="2:4" x14ac:dyDescent="0.25">
      <c r="B749" t="s">
        <v>81</v>
      </c>
      <c r="C749">
        <v>12110</v>
      </c>
      <c r="D749" t="s">
        <v>473</v>
      </c>
    </row>
    <row r="750" spans="2:4" x14ac:dyDescent="0.25">
      <c r="B750" t="s">
        <v>81</v>
      </c>
      <c r="C750">
        <v>12111</v>
      </c>
      <c r="D750" t="s">
        <v>474</v>
      </c>
    </row>
    <row r="751" spans="2:4" x14ac:dyDescent="0.25">
      <c r="B751" t="s">
        <v>81</v>
      </c>
      <c r="C751">
        <v>12111</v>
      </c>
      <c r="D751" t="s">
        <v>474</v>
      </c>
    </row>
    <row r="752" spans="2:4" x14ac:dyDescent="0.25">
      <c r="B752" t="s">
        <v>81</v>
      </c>
      <c r="C752">
        <v>12112</v>
      </c>
      <c r="D752" t="s">
        <v>475</v>
      </c>
    </row>
    <row r="753" spans="2:4" x14ac:dyDescent="0.25">
      <c r="B753" t="s">
        <v>81</v>
      </c>
      <c r="C753">
        <v>12113</v>
      </c>
      <c r="D753" t="s">
        <v>476</v>
      </c>
    </row>
    <row r="754" spans="2:4" x14ac:dyDescent="0.25">
      <c r="B754" t="s">
        <v>81</v>
      </c>
      <c r="C754">
        <v>12113</v>
      </c>
      <c r="D754" t="s">
        <v>476</v>
      </c>
    </row>
    <row r="755" spans="2:4" x14ac:dyDescent="0.25">
      <c r="B755" t="s">
        <v>81</v>
      </c>
      <c r="C755">
        <v>12113</v>
      </c>
      <c r="D755" t="s">
        <v>476</v>
      </c>
    </row>
    <row r="756" spans="2:4" x14ac:dyDescent="0.25">
      <c r="B756" t="s">
        <v>81</v>
      </c>
      <c r="C756">
        <v>12114</v>
      </c>
      <c r="D756" t="s">
        <v>477</v>
      </c>
    </row>
    <row r="757" spans="2:4" x14ac:dyDescent="0.25">
      <c r="B757" t="s">
        <v>81</v>
      </c>
      <c r="C757">
        <v>12115</v>
      </c>
      <c r="D757" t="s">
        <v>478</v>
      </c>
    </row>
    <row r="758" spans="2:4" x14ac:dyDescent="0.25">
      <c r="B758" t="s">
        <v>81</v>
      </c>
      <c r="C758">
        <v>12115</v>
      </c>
      <c r="D758" t="s">
        <v>478</v>
      </c>
    </row>
    <row r="759" spans="2:4" x14ac:dyDescent="0.25">
      <c r="B759" t="s">
        <v>81</v>
      </c>
      <c r="C759">
        <v>12115</v>
      </c>
      <c r="D759" t="s">
        <v>478</v>
      </c>
    </row>
    <row r="760" spans="2:4" x14ac:dyDescent="0.25">
      <c r="B760" t="s">
        <v>81</v>
      </c>
      <c r="C760">
        <v>12115</v>
      </c>
      <c r="D760" t="s">
        <v>478</v>
      </c>
    </row>
    <row r="761" spans="2:4" x14ac:dyDescent="0.25">
      <c r="B761" t="s">
        <v>81</v>
      </c>
      <c r="C761">
        <v>12116</v>
      </c>
      <c r="D761" t="s">
        <v>479</v>
      </c>
    </row>
    <row r="762" spans="2:4" x14ac:dyDescent="0.25">
      <c r="B762" t="s">
        <v>81</v>
      </c>
      <c r="C762">
        <v>12116</v>
      </c>
      <c r="D762" t="s">
        <v>479</v>
      </c>
    </row>
    <row r="763" spans="2:4" x14ac:dyDescent="0.25">
      <c r="B763" t="s">
        <v>81</v>
      </c>
      <c r="C763">
        <v>12117</v>
      </c>
      <c r="D763" t="s">
        <v>480</v>
      </c>
    </row>
    <row r="764" spans="2:4" x14ac:dyDescent="0.25">
      <c r="B764" t="s">
        <v>81</v>
      </c>
      <c r="C764">
        <v>12118</v>
      </c>
      <c r="D764" t="s">
        <v>481</v>
      </c>
    </row>
    <row r="765" spans="2:4" x14ac:dyDescent="0.25">
      <c r="B765" t="s">
        <v>81</v>
      </c>
      <c r="C765">
        <v>12118</v>
      </c>
      <c r="D765" t="s">
        <v>481</v>
      </c>
    </row>
    <row r="766" spans="2:4" x14ac:dyDescent="0.25">
      <c r="B766" t="s">
        <v>81</v>
      </c>
      <c r="C766">
        <v>12119</v>
      </c>
      <c r="D766" t="s">
        <v>482</v>
      </c>
    </row>
    <row r="767" spans="2:4" x14ac:dyDescent="0.25">
      <c r="B767" t="s">
        <v>81</v>
      </c>
      <c r="C767">
        <v>12120</v>
      </c>
      <c r="D767" t="s">
        <v>483</v>
      </c>
    </row>
    <row r="768" spans="2:4" x14ac:dyDescent="0.25">
      <c r="B768" t="s">
        <v>81</v>
      </c>
      <c r="C768">
        <v>12120</v>
      </c>
      <c r="D768" t="s">
        <v>483</v>
      </c>
    </row>
    <row r="769" spans="2:4" x14ac:dyDescent="0.25">
      <c r="B769" t="s">
        <v>81</v>
      </c>
      <c r="C769">
        <v>12120</v>
      </c>
      <c r="D769" t="s">
        <v>483</v>
      </c>
    </row>
    <row r="770" spans="2:4" x14ac:dyDescent="0.25">
      <c r="B770" t="s">
        <v>81</v>
      </c>
      <c r="C770">
        <v>12120</v>
      </c>
      <c r="D770" t="s">
        <v>483</v>
      </c>
    </row>
    <row r="771" spans="2:4" x14ac:dyDescent="0.25">
      <c r="B771" t="s">
        <v>81</v>
      </c>
      <c r="C771">
        <v>12121</v>
      </c>
      <c r="D771" t="s">
        <v>484</v>
      </c>
    </row>
    <row r="772" spans="2:4" x14ac:dyDescent="0.25">
      <c r="B772" t="s">
        <v>81</v>
      </c>
      <c r="C772">
        <v>12122</v>
      </c>
      <c r="D772" t="s">
        <v>485</v>
      </c>
    </row>
    <row r="773" spans="2:4" x14ac:dyDescent="0.25">
      <c r="B773" t="s">
        <v>81</v>
      </c>
      <c r="C773">
        <v>12123</v>
      </c>
      <c r="D773" t="s">
        <v>486</v>
      </c>
    </row>
    <row r="774" spans="2:4" x14ac:dyDescent="0.25">
      <c r="B774" t="s">
        <v>81</v>
      </c>
      <c r="C774">
        <v>12123</v>
      </c>
      <c r="D774" t="s">
        <v>486</v>
      </c>
    </row>
    <row r="775" spans="2:4" x14ac:dyDescent="0.25">
      <c r="B775" t="s">
        <v>81</v>
      </c>
      <c r="C775">
        <v>12123</v>
      </c>
      <c r="D775" t="s">
        <v>486</v>
      </c>
    </row>
    <row r="776" spans="2:4" x14ac:dyDescent="0.25">
      <c r="B776" t="s">
        <v>81</v>
      </c>
      <c r="C776">
        <v>12124</v>
      </c>
      <c r="D776" t="s">
        <v>487</v>
      </c>
    </row>
    <row r="777" spans="2:4" x14ac:dyDescent="0.25">
      <c r="B777" t="s">
        <v>81</v>
      </c>
      <c r="C777">
        <v>12125</v>
      </c>
      <c r="D777" t="s">
        <v>488</v>
      </c>
    </row>
    <row r="778" spans="2:4" x14ac:dyDescent="0.25">
      <c r="B778" t="s">
        <v>81</v>
      </c>
      <c r="C778">
        <v>12126</v>
      </c>
      <c r="D778" t="s">
        <v>489</v>
      </c>
    </row>
    <row r="779" spans="2:4" x14ac:dyDescent="0.25">
      <c r="B779" t="s">
        <v>81</v>
      </c>
      <c r="C779">
        <v>12126</v>
      </c>
      <c r="D779" t="s">
        <v>489</v>
      </c>
    </row>
    <row r="780" spans="2:4" x14ac:dyDescent="0.25">
      <c r="B780" t="s">
        <v>81</v>
      </c>
      <c r="C780">
        <v>12126</v>
      </c>
      <c r="D780" t="s">
        <v>489</v>
      </c>
    </row>
    <row r="781" spans="2:4" x14ac:dyDescent="0.25">
      <c r="B781" t="s">
        <v>81</v>
      </c>
      <c r="C781">
        <v>12126</v>
      </c>
      <c r="D781" t="s">
        <v>489</v>
      </c>
    </row>
    <row r="782" spans="2:4" x14ac:dyDescent="0.25">
      <c r="B782" t="s">
        <v>81</v>
      </c>
      <c r="C782">
        <v>12127</v>
      </c>
      <c r="D782" t="s">
        <v>490</v>
      </c>
    </row>
    <row r="783" spans="2:4" x14ac:dyDescent="0.25">
      <c r="B783" t="s">
        <v>81</v>
      </c>
      <c r="C783">
        <v>12128</v>
      </c>
      <c r="D783" t="s">
        <v>491</v>
      </c>
    </row>
    <row r="784" spans="2:4" x14ac:dyDescent="0.25">
      <c r="B784" t="s">
        <v>81</v>
      </c>
      <c r="C784">
        <v>12129</v>
      </c>
      <c r="D784" t="s">
        <v>492</v>
      </c>
    </row>
    <row r="785" spans="2:4" x14ac:dyDescent="0.25">
      <c r="B785" t="s">
        <v>81</v>
      </c>
      <c r="C785">
        <v>12129</v>
      </c>
      <c r="D785" t="s">
        <v>492</v>
      </c>
    </row>
    <row r="786" spans="2:4" x14ac:dyDescent="0.25">
      <c r="B786" t="s">
        <v>81</v>
      </c>
      <c r="C786">
        <v>12129</v>
      </c>
      <c r="D786" t="s">
        <v>492</v>
      </c>
    </row>
    <row r="787" spans="2:4" x14ac:dyDescent="0.25">
      <c r="B787" t="s">
        <v>81</v>
      </c>
      <c r="C787">
        <v>12129</v>
      </c>
      <c r="D787" t="s">
        <v>492</v>
      </c>
    </row>
    <row r="788" spans="2:4" x14ac:dyDescent="0.25">
      <c r="B788" t="s">
        <v>81</v>
      </c>
      <c r="C788">
        <v>12130</v>
      </c>
      <c r="D788" t="s">
        <v>493</v>
      </c>
    </row>
    <row r="789" spans="2:4" x14ac:dyDescent="0.25">
      <c r="B789" t="s">
        <v>81</v>
      </c>
      <c r="C789">
        <v>12131</v>
      </c>
      <c r="D789" t="s">
        <v>494</v>
      </c>
    </row>
    <row r="790" spans="2:4" x14ac:dyDescent="0.25">
      <c r="B790" t="s">
        <v>81</v>
      </c>
      <c r="C790">
        <v>12132</v>
      </c>
      <c r="D790" t="s">
        <v>495</v>
      </c>
    </row>
    <row r="791" spans="2:4" x14ac:dyDescent="0.25">
      <c r="B791" t="s">
        <v>81</v>
      </c>
      <c r="C791">
        <v>12132</v>
      </c>
      <c r="D791" t="s">
        <v>495</v>
      </c>
    </row>
    <row r="792" spans="2:4" x14ac:dyDescent="0.25">
      <c r="B792" t="s">
        <v>81</v>
      </c>
      <c r="C792">
        <v>12132</v>
      </c>
      <c r="D792" t="s">
        <v>495</v>
      </c>
    </row>
    <row r="793" spans="2:4" x14ac:dyDescent="0.25">
      <c r="B793" t="s">
        <v>81</v>
      </c>
      <c r="C793">
        <v>12133</v>
      </c>
      <c r="D793" t="s">
        <v>496</v>
      </c>
    </row>
    <row r="794" spans="2:4" x14ac:dyDescent="0.25">
      <c r="B794" t="s">
        <v>81</v>
      </c>
      <c r="C794">
        <v>12134</v>
      </c>
      <c r="D794" t="s">
        <v>497</v>
      </c>
    </row>
    <row r="795" spans="2:4" x14ac:dyDescent="0.25">
      <c r="B795" t="s">
        <v>81</v>
      </c>
      <c r="C795">
        <v>12135</v>
      </c>
      <c r="D795" t="s">
        <v>498</v>
      </c>
    </row>
    <row r="796" spans="2:4" x14ac:dyDescent="0.25">
      <c r="B796" t="s">
        <v>81</v>
      </c>
      <c r="C796">
        <v>12135</v>
      </c>
      <c r="D796" t="s">
        <v>498</v>
      </c>
    </row>
    <row r="797" spans="2:4" x14ac:dyDescent="0.25">
      <c r="B797" t="s">
        <v>81</v>
      </c>
      <c r="C797">
        <v>12135</v>
      </c>
      <c r="D797" t="s">
        <v>498</v>
      </c>
    </row>
    <row r="798" spans="2:4" x14ac:dyDescent="0.25">
      <c r="B798" t="s">
        <v>81</v>
      </c>
      <c r="C798">
        <v>12135</v>
      </c>
      <c r="D798" t="s">
        <v>498</v>
      </c>
    </row>
    <row r="799" spans="2:4" x14ac:dyDescent="0.25">
      <c r="B799" t="s">
        <v>81</v>
      </c>
      <c r="C799">
        <v>12136</v>
      </c>
      <c r="D799" t="s">
        <v>499</v>
      </c>
    </row>
    <row r="800" spans="2:4" x14ac:dyDescent="0.25">
      <c r="B800" t="s">
        <v>81</v>
      </c>
      <c r="C800">
        <v>12136</v>
      </c>
      <c r="D800" t="s">
        <v>499</v>
      </c>
    </row>
    <row r="801" spans="2:4" x14ac:dyDescent="0.25">
      <c r="B801" t="s">
        <v>81</v>
      </c>
      <c r="C801">
        <v>12136</v>
      </c>
      <c r="D801" t="s">
        <v>499</v>
      </c>
    </row>
    <row r="802" spans="2:4" x14ac:dyDescent="0.25">
      <c r="B802" t="s">
        <v>81</v>
      </c>
      <c r="C802">
        <v>12136</v>
      </c>
      <c r="D802" t="s">
        <v>499</v>
      </c>
    </row>
    <row r="803" spans="2:4" x14ac:dyDescent="0.25">
      <c r="B803" t="s">
        <v>81</v>
      </c>
      <c r="C803">
        <v>12136</v>
      </c>
      <c r="D803" t="s">
        <v>499</v>
      </c>
    </row>
    <row r="804" spans="2:4" x14ac:dyDescent="0.25">
      <c r="B804" t="s">
        <v>81</v>
      </c>
      <c r="C804">
        <v>12137</v>
      </c>
      <c r="D804" t="s">
        <v>500</v>
      </c>
    </row>
    <row r="805" spans="2:4" x14ac:dyDescent="0.25">
      <c r="B805" t="s">
        <v>81</v>
      </c>
      <c r="C805">
        <v>12138</v>
      </c>
      <c r="D805" t="s">
        <v>501</v>
      </c>
    </row>
    <row r="806" spans="2:4" x14ac:dyDescent="0.25">
      <c r="B806" t="s">
        <v>81</v>
      </c>
      <c r="C806">
        <v>12138</v>
      </c>
      <c r="D806" t="s">
        <v>501</v>
      </c>
    </row>
    <row r="807" spans="2:4" x14ac:dyDescent="0.25">
      <c r="B807" t="s">
        <v>81</v>
      </c>
      <c r="C807">
        <v>12139</v>
      </c>
      <c r="D807" t="s">
        <v>502</v>
      </c>
    </row>
    <row r="808" spans="2:4" x14ac:dyDescent="0.25">
      <c r="B808" t="s">
        <v>81</v>
      </c>
      <c r="C808">
        <v>12139</v>
      </c>
      <c r="D808" t="s">
        <v>502</v>
      </c>
    </row>
    <row r="809" spans="2:4" x14ac:dyDescent="0.25">
      <c r="B809" t="s">
        <v>81</v>
      </c>
      <c r="C809">
        <v>12140</v>
      </c>
      <c r="D809" t="s">
        <v>503</v>
      </c>
    </row>
    <row r="810" spans="2:4" x14ac:dyDescent="0.25">
      <c r="B810" t="s">
        <v>81</v>
      </c>
      <c r="C810">
        <v>12141</v>
      </c>
      <c r="D810" t="s">
        <v>504</v>
      </c>
    </row>
    <row r="811" spans="2:4" x14ac:dyDescent="0.25">
      <c r="B811" t="s">
        <v>81</v>
      </c>
      <c r="C811">
        <v>12142</v>
      </c>
      <c r="D811" t="s">
        <v>505</v>
      </c>
    </row>
    <row r="812" spans="2:4" x14ac:dyDescent="0.25">
      <c r="B812" t="s">
        <v>81</v>
      </c>
      <c r="C812">
        <v>12143</v>
      </c>
      <c r="D812" t="s">
        <v>506</v>
      </c>
    </row>
    <row r="813" spans="2:4" x14ac:dyDescent="0.25">
      <c r="B813" t="s">
        <v>81</v>
      </c>
      <c r="C813">
        <v>12144</v>
      </c>
      <c r="D813" t="s">
        <v>507</v>
      </c>
    </row>
    <row r="814" spans="2:4" x14ac:dyDescent="0.25">
      <c r="B814" t="s">
        <v>81</v>
      </c>
      <c r="C814">
        <v>12145</v>
      </c>
      <c r="D814" t="s">
        <v>508</v>
      </c>
    </row>
    <row r="815" spans="2:4" x14ac:dyDescent="0.25">
      <c r="B815" t="s">
        <v>81</v>
      </c>
      <c r="C815">
        <v>12146</v>
      </c>
      <c r="D815" t="s">
        <v>509</v>
      </c>
    </row>
    <row r="816" spans="2:4" x14ac:dyDescent="0.25">
      <c r="B816" t="s">
        <v>81</v>
      </c>
      <c r="C816">
        <v>12147</v>
      </c>
      <c r="D816" t="s">
        <v>510</v>
      </c>
    </row>
    <row r="817" spans="2:4" x14ac:dyDescent="0.25">
      <c r="B817" t="s">
        <v>81</v>
      </c>
      <c r="C817">
        <v>12148</v>
      </c>
      <c r="D817" t="s">
        <v>511</v>
      </c>
    </row>
    <row r="818" spans="2:4" x14ac:dyDescent="0.25">
      <c r="B818" t="s">
        <v>81</v>
      </c>
      <c r="C818">
        <v>12149</v>
      </c>
      <c r="D818" t="s">
        <v>512</v>
      </c>
    </row>
    <row r="819" spans="2:4" x14ac:dyDescent="0.25">
      <c r="B819" t="s">
        <v>81</v>
      </c>
      <c r="C819">
        <v>12150</v>
      </c>
      <c r="D819" t="s">
        <v>513</v>
      </c>
    </row>
    <row r="820" spans="2:4" x14ac:dyDescent="0.25">
      <c r="B820" t="s">
        <v>81</v>
      </c>
      <c r="C820">
        <v>12151</v>
      </c>
      <c r="D820" t="s">
        <v>514</v>
      </c>
    </row>
    <row r="821" spans="2:4" x14ac:dyDescent="0.25">
      <c r="B821" t="s">
        <v>81</v>
      </c>
      <c r="C821">
        <v>12152</v>
      </c>
      <c r="D821" t="s">
        <v>515</v>
      </c>
    </row>
    <row r="822" spans="2:4" x14ac:dyDescent="0.25">
      <c r="B822" t="s">
        <v>81</v>
      </c>
      <c r="C822">
        <v>12153</v>
      </c>
      <c r="D822" t="s">
        <v>516</v>
      </c>
    </row>
    <row r="823" spans="2:4" x14ac:dyDescent="0.25">
      <c r="B823" t="s">
        <v>81</v>
      </c>
      <c r="C823">
        <v>12154</v>
      </c>
      <c r="D823" t="s">
        <v>517</v>
      </c>
    </row>
    <row r="824" spans="2:4" x14ac:dyDescent="0.25">
      <c r="B824" t="s">
        <v>81</v>
      </c>
      <c r="C824">
        <v>12155</v>
      </c>
      <c r="D824" t="s">
        <v>518</v>
      </c>
    </row>
    <row r="825" spans="2:4" x14ac:dyDescent="0.25">
      <c r="B825" t="s">
        <v>81</v>
      </c>
      <c r="C825">
        <v>12156</v>
      </c>
      <c r="D825" t="s">
        <v>519</v>
      </c>
    </row>
    <row r="826" spans="2:4" x14ac:dyDescent="0.25">
      <c r="B826" t="s">
        <v>81</v>
      </c>
      <c r="C826">
        <v>12157</v>
      </c>
      <c r="D826" t="s">
        <v>520</v>
      </c>
    </row>
    <row r="827" spans="2:4" x14ac:dyDescent="0.25">
      <c r="B827" t="s">
        <v>81</v>
      </c>
      <c r="C827">
        <v>12158</v>
      </c>
      <c r="D827" t="s">
        <v>521</v>
      </c>
    </row>
    <row r="828" spans="2:4" x14ac:dyDescent="0.25">
      <c r="B828" t="s">
        <v>81</v>
      </c>
      <c r="C828">
        <v>12159</v>
      </c>
      <c r="D828" t="s">
        <v>522</v>
      </c>
    </row>
    <row r="829" spans="2:4" x14ac:dyDescent="0.25">
      <c r="B829" t="s">
        <v>81</v>
      </c>
      <c r="C829">
        <v>12160</v>
      </c>
      <c r="D829" t="s">
        <v>523</v>
      </c>
    </row>
    <row r="830" spans="2:4" x14ac:dyDescent="0.25">
      <c r="B830" t="s">
        <v>81</v>
      </c>
      <c r="C830">
        <v>12161</v>
      </c>
      <c r="D830" t="s">
        <v>524</v>
      </c>
    </row>
    <row r="831" spans="2:4" x14ac:dyDescent="0.25">
      <c r="B831" t="s">
        <v>81</v>
      </c>
      <c r="C831">
        <v>12162</v>
      </c>
      <c r="D831" t="s">
        <v>525</v>
      </c>
    </row>
    <row r="832" spans="2:4" x14ac:dyDescent="0.25">
      <c r="B832" t="s">
        <v>81</v>
      </c>
      <c r="C832">
        <v>12163</v>
      </c>
      <c r="D832" t="s">
        <v>526</v>
      </c>
    </row>
    <row r="833" spans="2:4" x14ac:dyDescent="0.25">
      <c r="B833" t="s">
        <v>81</v>
      </c>
      <c r="C833">
        <v>12164</v>
      </c>
      <c r="D833" t="s">
        <v>527</v>
      </c>
    </row>
    <row r="834" spans="2:4" x14ac:dyDescent="0.25">
      <c r="B834" t="s">
        <v>81</v>
      </c>
      <c r="C834">
        <v>12165</v>
      </c>
      <c r="D834" t="s">
        <v>528</v>
      </c>
    </row>
    <row r="835" spans="2:4" x14ac:dyDescent="0.25">
      <c r="B835" t="s">
        <v>81</v>
      </c>
      <c r="C835">
        <v>12166</v>
      </c>
      <c r="D835" t="s">
        <v>529</v>
      </c>
    </row>
    <row r="836" spans="2:4" x14ac:dyDescent="0.25">
      <c r="B836" t="s">
        <v>81</v>
      </c>
      <c r="C836">
        <v>12167</v>
      </c>
      <c r="D836" t="s">
        <v>530</v>
      </c>
    </row>
    <row r="837" spans="2:4" x14ac:dyDescent="0.25">
      <c r="B837" t="s">
        <v>81</v>
      </c>
      <c r="C837">
        <v>13101</v>
      </c>
      <c r="D837" t="s">
        <v>531</v>
      </c>
    </row>
    <row r="838" spans="2:4" x14ac:dyDescent="0.25">
      <c r="B838" t="s">
        <v>81</v>
      </c>
      <c r="C838">
        <v>13101</v>
      </c>
      <c r="D838" t="s">
        <v>531</v>
      </c>
    </row>
    <row r="839" spans="2:4" x14ac:dyDescent="0.25">
      <c r="B839" t="s">
        <v>81</v>
      </c>
      <c r="C839">
        <v>13101</v>
      </c>
      <c r="D839" t="s">
        <v>531</v>
      </c>
    </row>
    <row r="840" spans="2:4" x14ac:dyDescent="0.25">
      <c r="B840" t="s">
        <v>81</v>
      </c>
      <c r="C840">
        <v>13101</v>
      </c>
      <c r="D840" t="s">
        <v>531</v>
      </c>
    </row>
    <row r="841" spans="2:4" x14ac:dyDescent="0.25">
      <c r="B841" t="s">
        <v>81</v>
      </c>
      <c r="C841">
        <v>13102</v>
      </c>
      <c r="D841" t="s">
        <v>532</v>
      </c>
    </row>
    <row r="842" spans="2:4" x14ac:dyDescent="0.25">
      <c r="B842" t="s">
        <v>81</v>
      </c>
      <c r="C842">
        <v>13103</v>
      </c>
      <c r="D842" t="s">
        <v>533</v>
      </c>
    </row>
    <row r="843" spans="2:4" x14ac:dyDescent="0.25">
      <c r="B843" t="s">
        <v>81</v>
      </c>
      <c r="C843">
        <v>13103</v>
      </c>
      <c r="D843" t="s">
        <v>533</v>
      </c>
    </row>
    <row r="844" spans="2:4" x14ac:dyDescent="0.25">
      <c r="B844" t="s">
        <v>81</v>
      </c>
      <c r="C844">
        <v>13103</v>
      </c>
      <c r="D844" t="s">
        <v>533</v>
      </c>
    </row>
    <row r="845" spans="2:4" x14ac:dyDescent="0.25">
      <c r="B845" t="s">
        <v>81</v>
      </c>
      <c r="C845">
        <v>13103</v>
      </c>
      <c r="D845" t="s">
        <v>533</v>
      </c>
    </row>
    <row r="846" spans="2:4" x14ac:dyDescent="0.25">
      <c r="B846" t="s">
        <v>81</v>
      </c>
      <c r="C846">
        <v>13103</v>
      </c>
      <c r="D846" t="s">
        <v>533</v>
      </c>
    </row>
    <row r="847" spans="2:4" x14ac:dyDescent="0.25">
      <c r="B847" t="s">
        <v>81</v>
      </c>
      <c r="C847">
        <v>13104</v>
      </c>
      <c r="D847" t="s">
        <v>534</v>
      </c>
    </row>
    <row r="848" spans="2:4" x14ac:dyDescent="0.25">
      <c r="B848" t="s">
        <v>81</v>
      </c>
      <c r="C848">
        <v>13104</v>
      </c>
      <c r="D848" t="s">
        <v>534</v>
      </c>
    </row>
    <row r="849" spans="2:4" x14ac:dyDescent="0.25">
      <c r="B849" t="s">
        <v>81</v>
      </c>
      <c r="C849">
        <v>13105</v>
      </c>
      <c r="D849" t="s">
        <v>535</v>
      </c>
    </row>
    <row r="850" spans="2:4" x14ac:dyDescent="0.25">
      <c r="B850" t="s">
        <v>81</v>
      </c>
      <c r="C850">
        <v>13105</v>
      </c>
      <c r="D850" t="s">
        <v>535</v>
      </c>
    </row>
    <row r="851" spans="2:4" x14ac:dyDescent="0.25">
      <c r="B851" t="s">
        <v>81</v>
      </c>
      <c r="C851">
        <v>13106</v>
      </c>
      <c r="D851" t="s">
        <v>536</v>
      </c>
    </row>
    <row r="852" spans="2:4" x14ac:dyDescent="0.25">
      <c r="B852" t="s">
        <v>81</v>
      </c>
      <c r="C852">
        <v>13106</v>
      </c>
      <c r="D852" t="s">
        <v>536</v>
      </c>
    </row>
    <row r="853" spans="2:4" x14ac:dyDescent="0.25">
      <c r="B853" t="s">
        <v>81</v>
      </c>
      <c r="C853">
        <v>13106</v>
      </c>
      <c r="D853" t="s">
        <v>536</v>
      </c>
    </row>
    <row r="854" spans="2:4" x14ac:dyDescent="0.25">
      <c r="B854" t="s">
        <v>81</v>
      </c>
      <c r="C854">
        <v>13107</v>
      </c>
      <c r="D854" t="s">
        <v>537</v>
      </c>
    </row>
    <row r="855" spans="2:4" x14ac:dyDescent="0.25">
      <c r="B855" t="s">
        <v>81</v>
      </c>
      <c r="C855">
        <v>13107</v>
      </c>
      <c r="D855" t="s">
        <v>537</v>
      </c>
    </row>
    <row r="856" spans="2:4" x14ac:dyDescent="0.25">
      <c r="B856" t="s">
        <v>81</v>
      </c>
      <c r="C856">
        <v>13109</v>
      </c>
      <c r="D856" t="s">
        <v>538</v>
      </c>
    </row>
    <row r="857" spans="2:4" x14ac:dyDescent="0.25">
      <c r="B857" t="s">
        <v>81</v>
      </c>
      <c r="C857">
        <v>13109</v>
      </c>
      <c r="D857" t="s">
        <v>538</v>
      </c>
    </row>
    <row r="858" spans="2:4" x14ac:dyDescent="0.25">
      <c r="B858" t="s">
        <v>81</v>
      </c>
      <c r="C858">
        <v>13110</v>
      </c>
      <c r="D858" t="s">
        <v>539</v>
      </c>
    </row>
    <row r="859" spans="2:4" x14ac:dyDescent="0.25">
      <c r="B859" t="s">
        <v>81</v>
      </c>
      <c r="C859">
        <v>13111</v>
      </c>
      <c r="D859" t="s">
        <v>540</v>
      </c>
    </row>
    <row r="860" spans="2:4" x14ac:dyDescent="0.25">
      <c r="B860" t="s">
        <v>81</v>
      </c>
      <c r="C860">
        <v>13111</v>
      </c>
      <c r="D860" t="s">
        <v>540</v>
      </c>
    </row>
    <row r="861" spans="2:4" x14ac:dyDescent="0.25">
      <c r="B861" t="s">
        <v>81</v>
      </c>
      <c r="C861">
        <v>13111</v>
      </c>
      <c r="D861" t="s">
        <v>540</v>
      </c>
    </row>
    <row r="862" spans="2:4" x14ac:dyDescent="0.25">
      <c r="B862" t="s">
        <v>81</v>
      </c>
      <c r="C862">
        <v>13111</v>
      </c>
      <c r="D862" t="s">
        <v>540</v>
      </c>
    </row>
    <row r="863" spans="2:4" x14ac:dyDescent="0.25">
      <c r="B863" t="s">
        <v>81</v>
      </c>
      <c r="C863">
        <v>13112</v>
      </c>
      <c r="D863" t="s">
        <v>541</v>
      </c>
    </row>
    <row r="864" spans="2:4" x14ac:dyDescent="0.25">
      <c r="B864" t="s">
        <v>81</v>
      </c>
      <c r="C864">
        <v>13113</v>
      </c>
      <c r="D864" t="s">
        <v>542</v>
      </c>
    </row>
    <row r="865" spans="2:4" x14ac:dyDescent="0.25">
      <c r="B865" t="s">
        <v>81</v>
      </c>
      <c r="C865">
        <v>13114</v>
      </c>
      <c r="D865" t="s">
        <v>543</v>
      </c>
    </row>
    <row r="866" spans="2:4" x14ac:dyDescent="0.25">
      <c r="B866" t="s">
        <v>81</v>
      </c>
      <c r="C866">
        <v>13114</v>
      </c>
      <c r="D866" t="s">
        <v>543</v>
      </c>
    </row>
    <row r="867" spans="2:4" x14ac:dyDescent="0.25">
      <c r="B867" t="s">
        <v>81</v>
      </c>
      <c r="C867">
        <v>13114</v>
      </c>
      <c r="D867" t="s">
        <v>543</v>
      </c>
    </row>
    <row r="868" spans="2:4" x14ac:dyDescent="0.25">
      <c r="B868" t="s">
        <v>81</v>
      </c>
      <c r="C868">
        <v>13115</v>
      </c>
      <c r="D868" t="s">
        <v>544</v>
      </c>
    </row>
    <row r="869" spans="2:4" x14ac:dyDescent="0.25">
      <c r="B869" t="s">
        <v>81</v>
      </c>
      <c r="C869">
        <v>13116</v>
      </c>
      <c r="D869" t="s">
        <v>545</v>
      </c>
    </row>
    <row r="870" spans="2:4" x14ac:dyDescent="0.25">
      <c r="B870" t="s">
        <v>81</v>
      </c>
      <c r="C870">
        <v>13116</v>
      </c>
      <c r="D870" t="s">
        <v>545</v>
      </c>
    </row>
    <row r="871" spans="2:4" x14ac:dyDescent="0.25">
      <c r="B871" t="s">
        <v>81</v>
      </c>
      <c r="C871">
        <v>13118</v>
      </c>
      <c r="D871" t="s">
        <v>546</v>
      </c>
    </row>
    <row r="872" spans="2:4" x14ac:dyDescent="0.25">
      <c r="B872" t="s">
        <v>81</v>
      </c>
      <c r="C872">
        <v>13118</v>
      </c>
      <c r="D872" t="s">
        <v>546</v>
      </c>
    </row>
    <row r="873" spans="2:4" x14ac:dyDescent="0.25">
      <c r="B873" t="s">
        <v>81</v>
      </c>
      <c r="C873">
        <v>13119</v>
      </c>
      <c r="D873" t="s">
        <v>547</v>
      </c>
    </row>
    <row r="874" spans="2:4" x14ac:dyDescent="0.25">
      <c r="B874" t="s">
        <v>81</v>
      </c>
      <c r="C874">
        <v>13121</v>
      </c>
      <c r="D874" t="s">
        <v>548</v>
      </c>
    </row>
    <row r="875" spans="2:4" x14ac:dyDescent="0.25">
      <c r="B875" t="s">
        <v>81</v>
      </c>
      <c r="C875">
        <v>13121</v>
      </c>
      <c r="D875" t="s">
        <v>548</v>
      </c>
    </row>
    <row r="876" spans="2:4" x14ac:dyDescent="0.25">
      <c r="B876" t="s">
        <v>81</v>
      </c>
      <c r="C876">
        <v>13123</v>
      </c>
      <c r="D876" t="s">
        <v>549</v>
      </c>
    </row>
    <row r="877" spans="2:4" x14ac:dyDescent="0.25">
      <c r="B877" t="s">
        <v>81</v>
      </c>
      <c r="C877">
        <v>13124</v>
      </c>
      <c r="D877" t="s">
        <v>550</v>
      </c>
    </row>
    <row r="878" spans="2:4" x14ac:dyDescent="0.25">
      <c r="B878" t="s">
        <v>81</v>
      </c>
      <c r="C878">
        <v>13125</v>
      </c>
      <c r="D878" t="s">
        <v>551</v>
      </c>
    </row>
    <row r="879" spans="2:4" x14ac:dyDescent="0.25">
      <c r="B879" t="s">
        <v>81</v>
      </c>
      <c r="C879">
        <v>13125</v>
      </c>
      <c r="D879" t="s">
        <v>551</v>
      </c>
    </row>
    <row r="880" spans="2:4" x14ac:dyDescent="0.25">
      <c r="B880" t="s">
        <v>81</v>
      </c>
      <c r="C880">
        <v>13126</v>
      </c>
      <c r="D880" t="s">
        <v>552</v>
      </c>
    </row>
    <row r="881" spans="2:4" x14ac:dyDescent="0.25">
      <c r="B881" t="s">
        <v>81</v>
      </c>
      <c r="C881">
        <v>13126</v>
      </c>
      <c r="D881" t="s">
        <v>552</v>
      </c>
    </row>
    <row r="882" spans="2:4" x14ac:dyDescent="0.25">
      <c r="B882" t="s">
        <v>81</v>
      </c>
      <c r="C882">
        <v>13126</v>
      </c>
      <c r="D882" t="s">
        <v>552</v>
      </c>
    </row>
    <row r="883" spans="2:4" x14ac:dyDescent="0.25">
      <c r="B883" t="s">
        <v>81</v>
      </c>
      <c r="C883">
        <v>13126</v>
      </c>
      <c r="D883" t="s">
        <v>552</v>
      </c>
    </row>
    <row r="884" spans="2:4" x14ac:dyDescent="0.25">
      <c r="B884" t="s">
        <v>81</v>
      </c>
      <c r="C884">
        <v>13126</v>
      </c>
      <c r="D884" t="s">
        <v>552</v>
      </c>
    </row>
    <row r="885" spans="2:4" x14ac:dyDescent="0.25">
      <c r="B885" t="s">
        <v>81</v>
      </c>
      <c r="C885">
        <v>13126</v>
      </c>
      <c r="D885" t="s">
        <v>552</v>
      </c>
    </row>
    <row r="886" spans="2:4" x14ac:dyDescent="0.25">
      <c r="B886" t="s">
        <v>81</v>
      </c>
      <c r="C886">
        <v>13126</v>
      </c>
      <c r="D886" t="s">
        <v>552</v>
      </c>
    </row>
    <row r="887" spans="2:4" x14ac:dyDescent="0.25">
      <c r="B887" t="s">
        <v>81</v>
      </c>
      <c r="C887">
        <v>13126</v>
      </c>
      <c r="D887" t="s">
        <v>552</v>
      </c>
    </row>
    <row r="888" spans="2:4" x14ac:dyDescent="0.25">
      <c r="B888" t="s">
        <v>81</v>
      </c>
      <c r="C888">
        <v>13127</v>
      </c>
      <c r="D888" t="s">
        <v>553</v>
      </c>
    </row>
    <row r="889" spans="2:4" x14ac:dyDescent="0.25">
      <c r="B889" t="s">
        <v>81</v>
      </c>
      <c r="C889">
        <v>13127</v>
      </c>
      <c r="D889" t="s">
        <v>553</v>
      </c>
    </row>
    <row r="890" spans="2:4" x14ac:dyDescent="0.25">
      <c r="B890" t="s">
        <v>81</v>
      </c>
      <c r="C890">
        <v>13127</v>
      </c>
      <c r="D890" t="s">
        <v>553</v>
      </c>
    </row>
    <row r="891" spans="2:4" x14ac:dyDescent="0.25">
      <c r="B891" t="s">
        <v>81</v>
      </c>
      <c r="C891">
        <v>13128</v>
      </c>
      <c r="D891" t="s">
        <v>554</v>
      </c>
    </row>
    <row r="892" spans="2:4" x14ac:dyDescent="0.25">
      <c r="B892" t="s">
        <v>81</v>
      </c>
      <c r="C892">
        <v>13129</v>
      </c>
      <c r="D892" t="s">
        <v>555</v>
      </c>
    </row>
    <row r="893" spans="2:4" x14ac:dyDescent="0.25">
      <c r="B893" t="s">
        <v>81</v>
      </c>
      <c r="C893">
        <v>13129</v>
      </c>
      <c r="D893" t="s">
        <v>555</v>
      </c>
    </row>
    <row r="894" spans="2:4" x14ac:dyDescent="0.25">
      <c r="B894" t="s">
        <v>81</v>
      </c>
      <c r="C894">
        <v>13129</v>
      </c>
      <c r="D894" t="s">
        <v>555</v>
      </c>
    </row>
    <row r="895" spans="2:4" x14ac:dyDescent="0.25">
      <c r="B895" t="s">
        <v>81</v>
      </c>
      <c r="C895">
        <v>13130</v>
      </c>
      <c r="D895" t="s">
        <v>556</v>
      </c>
    </row>
    <row r="896" spans="2:4" x14ac:dyDescent="0.25">
      <c r="B896" t="s">
        <v>81</v>
      </c>
      <c r="C896">
        <v>13132</v>
      </c>
      <c r="D896" t="s">
        <v>557</v>
      </c>
    </row>
    <row r="897" spans="2:4" x14ac:dyDescent="0.25">
      <c r="B897" t="s">
        <v>81</v>
      </c>
      <c r="C897">
        <v>13133</v>
      </c>
      <c r="D897" t="s">
        <v>558</v>
      </c>
    </row>
    <row r="898" spans="2:4" x14ac:dyDescent="0.25">
      <c r="B898" t="s">
        <v>81</v>
      </c>
      <c r="C898">
        <v>13133</v>
      </c>
      <c r="D898" t="s">
        <v>558</v>
      </c>
    </row>
    <row r="899" spans="2:4" x14ac:dyDescent="0.25">
      <c r="B899" t="s">
        <v>81</v>
      </c>
      <c r="C899">
        <v>13133</v>
      </c>
      <c r="D899" t="s">
        <v>558</v>
      </c>
    </row>
    <row r="900" spans="2:4" x14ac:dyDescent="0.25">
      <c r="B900" t="s">
        <v>81</v>
      </c>
      <c r="C900">
        <v>13133</v>
      </c>
      <c r="D900" t="s">
        <v>558</v>
      </c>
    </row>
    <row r="901" spans="2:4" x14ac:dyDescent="0.25">
      <c r="B901" t="s">
        <v>81</v>
      </c>
      <c r="C901">
        <v>13135</v>
      </c>
      <c r="D901" t="s">
        <v>559</v>
      </c>
    </row>
    <row r="902" spans="2:4" x14ac:dyDescent="0.25">
      <c r="B902" t="s">
        <v>81</v>
      </c>
      <c r="C902">
        <v>13136</v>
      </c>
      <c r="D902" t="s">
        <v>560</v>
      </c>
    </row>
    <row r="903" spans="2:4" x14ac:dyDescent="0.25">
      <c r="B903" t="s">
        <v>81</v>
      </c>
      <c r="C903">
        <v>13136</v>
      </c>
      <c r="D903" t="s">
        <v>560</v>
      </c>
    </row>
    <row r="904" spans="2:4" x14ac:dyDescent="0.25">
      <c r="B904" t="s">
        <v>81</v>
      </c>
      <c r="C904">
        <v>13137</v>
      </c>
      <c r="D904" t="s">
        <v>561</v>
      </c>
    </row>
    <row r="905" spans="2:4" x14ac:dyDescent="0.25">
      <c r="B905" t="s">
        <v>81</v>
      </c>
      <c r="C905">
        <v>13138</v>
      </c>
      <c r="D905" t="s">
        <v>562</v>
      </c>
    </row>
    <row r="906" spans="2:4" x14ac:dyDescent="0.25">
      <c r="B906" t="s">
        <v>81</v>
      </c>
      <c r="C906">
        <v>13139</v>
      </c>
      <c r="D906" t="s">
        <v>563</v>
      </c>
    </row>
    <row r="907" spans="2:4" x14ac:dyDescent="0.25">
      <c r="B907" t="s">
        <v>81</v>
      </c>
      <c r="C907">
        <v>13140</v>
      </c>
      <c r="D907" t="s">
        <v>564</v>
      </c>
    </row>
    <row r="908" spans="2:4" x14ac:dyDescent="0.25">
      <c r="B908" t="s">
        <v>81</v>
      </c>
      <c r="C908">
        <v>13141</v>
      </c>
      <c r="D908" t="s">
        <v>565</v>
      </c>
    </row>
    <row r="909" spans="2:4" x14ac:dyDescent="0.25">
      <c r="B909" t="s">
        <v>81</v>
      </c>
      <c r="C909">
        <v>13141</v>
      </c>
      <c r="D909" t="s">
        <v>565</v>
      </c>
    </row>
    <row r="910" spans="2:4" x14ac:dyDescent="0.25">
      <c r="B910" t="s">
        <v>81</v>
      </c>
      <c r="C910">
        <v>13141</v>
      </c>
      <c r="D910" t="s">
        <v>565</v>
      </c>
    </row>
    <row r="911" spans="2:4" x14ac:dyDescent="0.25">
      <c r="B911" t="s">
        <v>81</v>
      </c>
      <c r="C911">
        <v>13142</v>
      </c>
      <c r="D911" t="s">
        <v>566</v>
      </c>
    </row>
    <row r="912" spans="2:4" x14ac:dyDescent="0.25">
      <c r="B912" t="s">
        <v>81</v>
      </c>
      <c r="C912">
        <v>13143</v>
      </c>
      <c r="D912" t="s">
        <v>567</v>
      </c>
    </row>
    <row r="913" spans="2:4" x14ac:dyDescent="0.25">
      <c r="B913" t="s">
        <v>81</v>
      </c>
      <c r="C913">
        <v>13144</v>
      </c>
      <c r="D913" t="s">
        <v>568</v>
      </c>
    </row>
    <row r="914" spans="2:4" x14ac:dyDescent="0.25">
      <c r="B914" t="s">
        <v>81</v>
      </c>
      <c r="C914">
        <v>13145</v>
      </c>
      <c r="D914" t="s">
        <v>569</v>
      </c>
    </row>
    <row r="915" spans="2:4" x14ac:dyDescent="0.25">
      <c r="B915" t="s">
        <v>81</v>
      </c>
      <c r="C915">
        <v>13146</v>
      </c>
      <c r="D915" t="s">
        <v>570</v>
      </c>
    </row>
    <row r="916" spans="2:4" x14ac:dyDescent="0.25">
      <c r="B916" t="s">
        <v>81</v>
      </c>
      <c r="C916">
        <v>13146</v>
      </c>
      <c r="D916" t="s">
        <v>570</v>
      </c>
    </row>
    <row r="917" spans="2:4" x14ac:dyDescent="0.25">
      <c r="B917" t="s">
        <v>81</v>
      </c>
      <c r="C917">
        <v>13147</v>
      </c>
      <c r="D917" t="s">
        <v>571</v>
      </c>
    </row>
    <row r="918" spans="2:4" x14ac:dyDescent="0.25">
      <c r="B918" t="s">
        <v>81</v>
      </c>
      <c r="C918">
        <v>13147</v>
      </c>
      <c r="D918" t="s">
        <v>571</v>
      </c>
    </row>
    <row r="919" spans="2:4" x14ac:dyDescent="0.25">
      <c r="B919" t="s">
        <v>81</v>
      </c>
      <c r="C919">
        <v>13148</v>
      </c>
      <c r="D919" t="s">
        <v>572</v>
      </c>
    </row>
    <row r="920" spans="2:4" x14ac:dyDescent="0.25">
      <c r="B920" t="s">
        <v>81</v>
      </c>
      <c r="C920">
        <v>13148</v>
      </c>
      <c r="D920" t="s">
        <v>572</v>
      </c>
    </row>
    <row r="921" spans="2:4" x14ac:dyDescent="0.25">
      <c r="B921" t="s">
        <v>81</v>
      </c>
      <c r="C921">
        <v>13149</v>
      </c>
      <c r="D921" t="s">
        <v>573</v>
      </c>
    </row>
    <row r="922" spans="2:4" x14ac:dyDescent="0.25">
      <c r="B922" t="s">
        <v>81</v>
      </c>
      <c r="C922">
        <v>13150</v>
      </c>
      <c r="D922" t="s">
        <v>574</v>
      </c>
    </row>
    <row r="923" spans="2:4" x14ac:dyDescent="0.25">
      <c r="B923" t="s">
        <v>81</v>
      </c>
      <c r="C923">
        <v>13151</v>
      </c>
      <c r="D923" t="s">
        <v>575</v>
      </c>
    </row>
    <row r="924" spans="2:4" x14ac:dyDescent="0.25">
      <c r="B924" t="s">
        <v>81</v>
      </c>
      <c r="C924">
        <v>13151</v>
      </c>
      <c r="D924" t="s">
        <v>575</v>
      </c>
    </row>
    <row r="925" spans="2:4" x14ac:dyDescent="0.25">
      <c r="B925" t="s">
        <v>81</v>
      </c>
      <c r="C925">
        <v>13152</v>
      </c>
      <c r="D925" t="s">
        <v>576</v>
      </c>
    </row>
    <row r="926" spans="2:4" x14ac:dyDescent="0.25">
      <c r="B926" t="s">
        <v>81</v>
      </c>
      <c r="C926">
        <v>13153</v>
      </c>
      <c r="D926" t="s">
        <v>577</v>
      </c>
    </row>
    <row r="927" spans="2:4" x14ac:dyDescent="0.25">
      <c r="B927" t="s">
        <v>81</v>
      </c>
      <c r="C927">
        <v>13154</v>
      </c>
      <c r="D927" t="s">
        <v>578</v>
      </c>
    </row>
    <row r="928" spans="2:4" x14ac:dyDescent="0.25">
      <c r="B928" t="s">
        <v>81</v>
      </c>
      <c r="C928">
        <v>13155</v>
      </c>
      <c r="D928" t="s">
        <v>579</v>
      </c>
    </row>
    <row r="929" spans="2:4" x14ac:dyDescent="0.25">
      <c r="B929" t="s">
        <v>81</v>
      </c>
      <c r="C929">
        <v>13155</v>
      </c>
      <c r="D929" t="s">
        <v>579</v>
      </c>
    </row>
    <row r="930" spans="2:4" x14ac:dyDescent="0.25">
      <c r="B930" t="s">
        <v>81</v>
      </c>
      <c r="C930">
        <v>13156</v>
      </c>
      <c r="D930" t="s">
        <v>580</v>
      </c>
    </row>
    <row r="931" spans="2:4" x14ac:dyDescent="0.25">
      <c r="B931" t="s">
        <v>81</v>
      </c>
      <c r="C931">
        <v>13157</v>
      </c>
      <c r="D931" t="s">
        <v>581</v>
      </c>
    </row>
    <row r="932" spans="2:4" x14ac:dyDescent="0.25">
      <c r="B932" t="s">
        <v>81</v>
      </c>
      <c r="C932">
        <v>13158</v>
      </c>
      <c r="D932" t="s">
        <v>582</v>
      </c>
    </row>
    <row r="933" spans="2:4" x14ac:dyDescent="0.25">
      <c r="B933" t="s">
        <v>81</v>
      </c>
      <c r="C933">
        <v>13159</v>
      </c>
      <c r="D933" t="s">
        <v>583</v>
      </c>
    </row>
    <row r="934" spans="2:4" x14ac:dyDescent="0.25">
      <c r="B934" t="s">
        <v>81</v>
      </c>
      <c r="C934">
        <v>13161</v>
      </c>
      <c r="D934" t="s">
        <v>584</v>
      </c>
    </row>
    <row r="935" spans="2:4" x14ac:dyDescent="0.25">
      <c r="B935" t="s">
        <v>81</v>
      </c>
      <c r="C935">
        <v>13161</v>
      </c>
      <c r="D935" t="s">
        <v>584</v>
      </c>
    </row>
    <row r="936" spans="2:4" x14ac:dyDescent="0.25">
      <c r="B936" t="s">
        <v>81</v>
      </c>
      <c r="C936">
        <v>13162</v>
      </c>
      <c r="D936" t="s">
        <v>585</v>
      </c>
    </row>
    <row r="937" spans="2:4" x14ac:dyDescent="0.25">
      <c r="B937" t="s">
        <v>81</v>
      </c>
      <c r="C937">
        <v>13162</v>
      </c>
      <c r="D937" t="s">
        <v>585</v>
      </c>
    </row>
    <row r="938" spans="2:4" x14ac:dyDescent="0.25">
      <c r="B938" t="s">
        <v>81</v>
      </c>
      <c r="C938">
        <v>13163</v>
      </c>
      <c r="D938" t="s">
        <v>586</v>
      </c>
    </row>
    <row r="939" spans="2:4" x14ac:dyDescent="0.25">
      <c r="B939" t="s">
        <v>81</v>
      </c>
      <c r="C939">
        <v>13164</v>
      </c>
      <c r="D939" t="s">
        <v>587</v>
      </c>
    </row>
    <row r="940" spans="2:4" x14ac:dyDescent="0.25">
      <c r="B940" t="s">
        <v>81</v>
      </c>
      <c r="C940">
        <v>13165</v>
      </c>
      <c r="D940" t="s">
        <v>588</v>
      </c>
    </row>
    <row r="941" spans="2:4" x14ac:dyDescent="0.25">
      <c r="B941" t="s">
        <v>81</v>
      </c>
      <c r="C941">
        <v>13166</v>
      </c>
      <c r="D941" t="s">
        <v>589</v>
      </c>
    </row>
    <row r="942" spans="2:4" x14ac:dyDescent="0.25">
      <c r="B942" t="s">
        <v>81</v>
      </c>
      <c r="C942">
        <v>13167</v>
      </c>
      <c r="D942" t="s">
        <v>590</v>
      </c>
    </row>
    <row r="943" spans="2:4" x14ac:dyDescent="0.25">
      <c r="B943" t="s">
        <v>81</v>
      </c>
      <c r="C943">
        <v>13167</v>
      </c>
      <c r="D943" t="s">
        <v>590</v>
      </c>
    </row>
    <row r="944" spans="2:4" x14ac:dyDescent="0.25">
      <c r="B944" t="s">
        <v>81</v>
      </c>
      <c r="C944">
        <v>13168</v>
      </c>
      <c r="D944" t="s">
        <v>591</v>
      </c>
    </row>
    <row r="945" spans="2:4" x14ac:dyDescent="0.25">
      <c r="B945" t="s">
        <v>81</v>
      </c>
      <c r="C945">
        <v>13168</v>
      </c>
      <c r="D945" t="s">
        <v>591</v>
      </c>
    </row>
    <row r="946" spans="2:4" x14ac:dyDescent="0.25">
      <c r="B946" t="s">
        <v>81</v>
      </c>
      <c r="C946">
        <v>13168</v>
      </c>
      <c r="D946" t="s">
        <v>591</v>
      </c>
    </row>
    <row r="947" spans="2:4" x14ac:dyDescent="0.25">
      <c r="B947" t="s">
        <v>81</v>
      </c>
      <c r="C947">
        <v>13168</v>
      </c>
      <c r="D947" t="s">
        <v>591</v>
      </c>
    </row>
    <row r="948" spans="2:4" x14ac:dyDescent="0.25">
      <c r="B948" t="s">
        <v>81</v>
      </c>
      <c r="C948">
        <v>13169</v>
      </c>
      <c r="D948" t="s">
        <v>592</v>
      </c>
    </row>
    <row r="949" spans="2:4" x14ac:dyDescent="0.25">
      <c r="B949" t="s">
        <v>81</v>
      </c>
      <c r="C949">
        <v>13170</v>
      </c>
      <c r="D949" t="s">
        <v>593</v>
      </c>
    </row>
    <row r="950" spans="2:4" x14ac:dyDescent="0.25">
      <c r="B950" t="s">
        <v>81</v>
      </c>
      <c r="C950">
        <v>13171</v>
      </c>
      <c r="D950" t="s">
        <v>594</v>
      </c>
    </row>
    <row r="951" spans="2:4" x14ac:dyDescent="0.25">
      <c r="B951" t="s">
        <v>81</v>
      </c>
      <c r="C951">
        <v>13172</v>
      </c>
      <c r="D951" t="s">
        <v>595</v>
      </c>
    </row>
    <row r="952" spans="2:4" x14ac:dyDescent="0.25">
      <c r="B952" t="s">
        <v>81</v>
      </c>
      <c r="C952">
        <v>13173</v>
      </c>
      <c r="D952" t="s">
        <v>596</v>
      </c>
    </row>
    <row r="953" spans="2:4" x14ac:dyDescent="0.25">
      <c r="B953" t="s">
        <v>81</v>
      </c>
      <c r="C953">
        <v>13174</v>
      </c>
      <c r="D953" t="s">
        <v>597</v>
      </c>
    </row>
    <row r="954" spans="2:4" x14ac:dyDescent="0.25">
      <c r="B954" t="s">
        <v>81</v>
      </c>
      <c r="C954">
        <v>13175</v>
      </c>
      <c r="D954" t="s">
        <v>598</v>
      </c>
    </row>
    <row r="955" spans="2:4" x14ac:dyDescent="0.25">
      <c r="B955" t="s">
        <v>81</v>
      </c>
      <c r="C955">
        <v>13177</v>
      </c>
      <c r="D955" t="s">
        <v>599</v>
      </c>
    </row>
    <row r="956" spans="2:4" x14ac:dyDescent="0.25">
      <c r="B956" t="s">
        <v>81</v>
      </c>
      <c r="C956">
        <v>13178</v>
      </c>
      <c r="D956" t="s">
        <v>600</v>
      </c>
    </row>
    <row r="957" spans="2:4" x14ac:dyDescent="0.25">
      <c r="B957" t="s">
        <v>81</v>
      </c>
      <c r="C957">
        <v>13178</v>
      </c>
      <c r="D957" t="s">
        <v>600</v>
      </c>
    </row>
    <row r="958" spans="2:4" x14ac:dyDescent="0.25">
      <c r="B958" t="s">
        <v>81</v>
      </c>
      <c r="C958">
        <v>13179</v>
      </c>
      <c r="D958" t="s">
        <v>601</v>
      </c>
    </row>
    <row r="959" spans="2:4" x14ac:dyDescent="0.25">
      <c r="B959" t="s">
        <v>81</v>
      </c>
      <c r="C959">
        <v>13180</v>
      </c>
      <c r="D959" t="s">
        <v>602</v>
      </c>
    </row>
    <row r="960" spans="2:4" x14ac:dyDescent="0.25">
      <c r="B960" t="s">
        <v>81</v>
      </c>
      <c r="C960">
        <v>13181</v>
      </c>
      <c r="D960" t="s">
        <v>603</v>
      </c>
    </row>
    <row r="961" spans="2:4" x14ac:dyDescent="0.25">
      <c r="B961" t="s">
        <v>81</v>
      </c>
      <c r="C961">
        <v>13181</v>
      </c>
      <c r="D961" t="s">
        <v>603</v>
      </c>
    </row>
    <row r="962" spans="2:4" x14ac:dyDescent="0.25">
      <c r="B962" t="s">
        <v>81</v>
      </c>
      <c r="C962">
        <v>13182</v>
      </c>
      <c r="D962" t="s">
        <v>604</v>
      </c>
    </row>
    <row r="963" spans="2:4" x14ac:dyDescent="0.25">
      <c r="B963" t="s">
        <v>81</v>
      </c>
      <c r="C963">
        <v>13182</v>
      </c>
      <c r="D963" t="s">
        <v>604</v>
      </c>
    </row>
    <row r="964" spans="2:4" x14ac:dyDescent="0.25">
      <c r="B964" t="s">
        <v>81</v>
      </c>
      <c r="C964">
        <v>13183</v>
      </c>
      <c r="D964" t="s">
        <v>605</v>
      </c>
    </row>
    <row r="965" spans="2:4" x14ac:dyDescent="0.25">
      <c r="B965" t="s">
        <v>81</v>
      </c>
      <c r="C965">
        <v>13183</v>
      </c>
      <c r="D965" t="s">
        <v>605</v>
      </c>
    </row>
    <row r="966" spans="2:4" x14ac:dyDescent="0.25">
      <c r="B966" t="s">
        <v>81</v>
      </c>
      <c r="C966">
        <v>13185</v>
      </c>
      <c r="D966" t="s">
        <v>606</v>
      </c>
    </row>
    <row r="967" spans="2:4" x14ac:dyDescent="0.25">
      <c r="B967" t="s">
        <v>81</v>
      </c>
      <c r="C967">
        <v>13185</v>
      </c>
      <c r="D967" t="s">
        <v>606</v>
      </c>
    </row>
    <row r="968" spans="2:4" x14ac:dyDescent="0.25">
      <c r="B968" t="s">
        <v>81</v>
      </c>
      <c r="C968">
        <v>13186</v>
      </c>
      <c r="D968" t="s">
        <v>607</v>
      </c>
    </row>
    <row r="969" spans="2:4" x14ac:dyDescent="0.25">
      <c r="B969" t="s">
        <v>81</v>
      </c>
      <c r="C969">
        <v>13187</v>
      </c>
      <c r="D969" t="s">
        <v>608</v>
      </c>
    </row>
    <row r="970" spans="2:4" x14ac:dyDescent="0.25">
      <c r="B970" t="s">
        <v>81</v>
      </c>
      <c r="C970">
        <v>13187</v>
      </c>
      <c r="D970" t="s">
        <v>608</v>
      </c>
    </row>
    <row r="971" spans="2:4" x14ac:dyDescent="0.25">
      <c r="B971" t="s">
        <v>81</v>
      </c>
      <c r="C971">
        <v>13187</v>
      </c>
      <c r="D971" t="s">
        <v>608</v>
      </c>
    </row>
    <row r="972" spans="2:4" x14ac:dyDescent="0.25">
      <c r="B972" t="s">
        <v>81</v>
      </c>
      <c r="C972">
        <v>13187</v>
      </c>
      <c r="D972" t="s">
        <v>608</v>
      </c>
    </row>
    <row r="973" spans="2:4" x14ac:dyDescent="0.25">
      <c r="B973" t="s">
        <v>81</v>
      </c>
      <c r="C973">
        <v>13188</v>
      </c>
      <c r="D973" t="s">
        <v>609</v>
      </c>
    </row>
    <row r="974" spans="2:4" x14ac:dyDescent="0.25">
      <c r="B974" t="s">
        <v>81</v>
      </c>
      <c r="C974">
        <v>13189</v>
      </c>
      <c r="D974" t="s">
        <v>610</v>
      </c>
    </row>
    <row r="975" spans="2:4" x14ac:dyDescent="0.25">
      <c r="B975" t="s">
        <v>81</v>
      </c>
      <c r="C975">
        <v>13190</v>
      </c>
      <c r="D975" t="s">
        <v>611</v>
      </c>
    </row>
    <row r="976" spans="2:4" x14ac:dyDescent="0.25">
      <c r="B976" t="s">
        <v>81</v>
      </c>
      <c r="C976">
        <v>13191</v>
      </c>
      <c r="D976" t="s">
        <v>612</v>
      </c>
    </row>
    <row r="977" spans="2:4" x14ac:dyDescent="0.25">
      <c r="B977" t="s">
        <v>81</v>
      </c>
      <c r="C977">
        <v>13192</v>
      </c>
      <c r="D977" t="s">
        <v>613</v>
      </c>
    </row>
    <row r="978" spans="2:4" x14ac:dyDescent="0.25">
      <c r="B978" t="s">
        <v>81</v>
      </c>
      <c r="C978">
        <v>13193</v>
      </c>
      <c r="D978" t="s">
        <v>614</v>
      </c>
    </row>
    <row r="979" spans="2:4" x14ac:dyDescent="0.25">
      <c r="B979" t="s">
        <v>81</v>
      </c>
      <c r="C979">
        <v>13194</v>
      </c>
      <c r="D979" t="s">
        <v>615</v>
      </c>
    </row>
    <row r="980" spans="2:4" x14ac:dyDescent="0.25">
      <c r="B980" t="s">
        <v>81</v>
      </c>
      <c r="C980">
        <v>13195</v>
      </c>
      <c r="D980" t="s">
        <v>616</v>
      </c>
    </row>
    <row r="981" spans="2:4" x14ac:dyDescent="0.25">
      <c r="B981" t="s">
        <v>81</v>
      </c>
      <c r="C981">
        <v>13196</v>
      </c>
      <c r="D981" t="s">
        <v>617</v>
      </c>
    </row>
    <row r="982" spans="2:4" x14ac:dyDescent="0.25">
      <c r="B982" t="s">
        <v>81</v>
      </c>
      <c r="C982">
        <v>13197</v>
      </c>
      <c r="D982" t="s">
        <v>618</v>
      </c>
    </row>
    <row r="983" spans="2:4" x14ac:dyDescent="0.25">
      <c r="B983" t="s">
        <v>81</v>
      </c>
      <c r="C983">
        <v>13198</v>
      </c>
      <c r="D983" t="s">
        <v>619</v>
      </c>
    </row>
    <row r="984" spans="2:4" x14ac:dyDescent="0.25">
      <c r="B984" t="s">
        <v>81</v>
      </c>
      <c r="C984">
        <v>13198</v>
      </c>
      <c r="D984" t="s">
        <v>619</v>
      </c>
    </row>
    <row r="985" spans="2:4" x14ac:dyDescent="0.25">
      <c r="B985" t="s">
        <v>81</v>
      </c>
      <c r="C985">
        <v>13199</v>
      </c>
      <c r="D985" t="s">
        <v>620</v>
      </c>
    </row>
    <row r="986" spans="2:4" x14ac:dyDescent="0.25">
      <c r="B986" t="s">
        <v>81</v>
      </c>
      <c r="C986">
        <v>13202</v>
      </c>
      <c r="D986" t="s">
        <v>621</v>
      </c>
    </row>
    <row r="987" spans="2:4" x14ac:dyDescent="0.25">
      <c r="B987" t="s">
        <v>81</v>
      </c>
      <c r="C987">
        <v>13203</v>
      </c>
      <c r="D987" t="s">
        <v>622</v>
      </c>
    </row>
    <row r="988" spans="2:4" x14ac:dyDescent="0.25">
      <c r="B988" t="s">
        <v>81</v>
      </c>
      <c r="C988">
        <v>13205</v>
      </c>
      <c r="D988" t="s">
        <v>623</v>
      </c>
    </row>
    <row r="989" spans="2:4" x14ac:dyDescent="0.25">
      <c r="B989" t="s">
        <v>81</v>
      </c>
      <c r="C989">
        <v>13206</v>
      </c>
      <c r="D989" t="s">
        <v>624</v>
      </c>
    </row>
    <row r="990" spans="2:4" x14ac:dyDescent="0.25">
      <c r="B990" t="s">
        <v>81</v>
      </c>
      <c r="C990">
        <v>13206</v>
      </c>
      <c r="D990" t="s">
        <v>624</v>
      </c>
    </row>
    <row r="991" spans="2:4" x14ac:dyDescent="0.25">
      <c r="B991" t="s">
        <v>81</v>
      </c>
      <c r="C991">
        <v>13207</v>
      </c>
      <c r="D991" t="s">
        <v>625</v>
      </c>
    </row>
    <row r="992" spans="2:4" x14ac:dyDescent="0.25">
      <c r="B992" t="s">
        <v>81</v>
      </c>
      <c r="C992">
        <v>13208</v>
      </c>
      <c r="D992" t="s">
        <v>626</v>
      </c>
    </row>
    <row r="993" spans="2:4" x14ac:dyDescent="0.25">
      <c r="B993" t="s">
        <v>81</v>
      </c>
      <c r="C993">
        <v>13209</v>
      </c>
      <c r="D993" t="s">
        <v>627</v>
      </c>
    </row>
    <row r="994" spans="2:4" x14ac:dyDescent="0.25">
      <c r="B994" t="s">
        <v>81</v>
      </c>
      <c r="C994">
        <v>13209</v>
      </c>
      <c r="D994" t="s">
        <v>627</v>
      </c>
    </row>
    <row r="995" spans="2:4" x14ac:dyDescent="0.25">
      <c r="B995" t="s">
        <v>81</v>
      </c>
      <c r="C995">
        <v>13210</v>
      </c>
      <c r="D995" t="s">
        <v>628</v>
      </c>
    </row>
    <row r="996" spans="2:4" x14ac:dyDescent="0.25">
      <c r="B996" t="s">
        <v>81</v>
      </c>
      <c r="C996">
        <v>13211</v>
      </c>
      <c r="D996" t="s">
        <v>629</v>
      </c>
    </row>
    <row r="997" spans="2:4" x14ac:dyDescent="0.25">
      <c r="B997" t="s">
        <v>81</v>
      </c>
      <c r="C997">
        <v>13212</v>
      </c>
      <c r="D997" t="s">
        <v>630</v>
      </c>
    </row>
    <row r="998" spans="2:4" x14ac:dyDescent="0.25">
      <c r="B998" t="s">
        <v>81</v>
      </c>
      <c r="C998">
        <v>13213</v>
      </c>
      <c r="D998" t="s">
        <v>631</v>
      </c>
    </row>
    <row r="999" spans="2:4" x14ac:dyDescent="0.25">
      <c r="B999" t="s">
        <v>81</v>
      </c>
      <c r="C999">
        <v>13213</v>
      </c>
      <c r="D999" t="s">
        <v>631</v>
      </c>
    </row>
    <row r="1000" spans="2:4" x14ac:dyDescent="0.25">
      <c r="B1000" t="s">
        <v>81</v>
      </c>
      <c r="C1000">
        <v>13214</v>
      </c>
      <c r="D1000" t="s">
        <v>632</v>
      </c>
    </row>
    <row r="1001" spans="2:4" x14ac:dyDescent="0.25">
      <c r="B1001" t="s">
        <v>81</v>
      </c>
      <c r="C1001">
        <v>13214</v>
      </c>
      <c r="D1001" t="s">
        <v>632</v>
      </c>
    </row>
    <row r="1002" spans="2:4" x14ac:dyDescent="0.25">
      <c r="B1002" t="s">
        <v>81</v>
      </c>
      <c r="C1002">
        <v>13215</v>
      </c>
      <c r="D1002" t="s">
        <v>633</v>
      </c>
    </row>
    <row r="1003" spans="2:4" x14ac:dyDescent="0.25">
      <c r="B1003" t="s">
        <v>81</v>
      </c>
      <c r="C1003">
        <v>13216</v>
      </c>
      <c r="D1003" t="s">
        <v>634</v>
      </c>
    </row>
    <row r="1004" spans="2:4" x14ac:dyDescent="0.25">
      <c r="B1004" t="s">
        <v>81</v>
      </c>
      <c r="C1004">
        <v>14101</v>
      </c>
      <c r="D1004" t="s">
        <v>635</v>
      </c>
    </row>
    <row r="1005" spans="2:4" x14ac:dyDescent="0.25">
      <c r="B1005" t="s">
        <v>81</v>
      </c>
      <c r="C1005">
        <v>14101</v>
      </c>
      <c r="D1005" t="s">
        <v>635</v>
      </c>
    </row>
    <row r="1006" spans="2:4" x14ac:dyDescent="0.25">
      <c r="B1006" t="s">
        <v>81</v>
      </c>
      <c r="C1006">
        <v>14101</v>
      </c>
      <c r="D1006" t="s">
        <v>635</v>
      </c>
    </row>
    <row r="1007" spans="2:4" x14ac:dyDescent="0.25">
      <c r="B1007" t="s">
        <v>81</v>
      </c>
      <c r="C1007">
        <v>14101</v>
      </c>
      <c r="D1007" t="s">
        <v>635</v>
      </c>
    </row>
    <row r="1008" spans="2:4" x14ac:dyDescent="0.25">
      <c r="B1008" t="s">
        <v>81</v>
      </c>
      <c r="C1008">
        <v>14101</v>
      </c>
      <c r="D1008" t="s">
        <v>635</v>
      </c>
    </row>
    <row r="1009" spans="2:4" x14ac:dyDescent="0.25">
      <c r="B1009" t="s">
        <v>81</v>
      </c>
      <c r="C1009">
        <v>14102</v>
      </c>
      <c r="D1009" t="s">
        <v>636</v>
      </c>
    </row>
    <row r="1010" spans="2:4" x14ac:dyDescent="0.25">
      <c r="B1010" t="s">
        <v>81</v>
      </c>
      <c r="C1010">
        <v>14103</v>
      </c>
      <c r="D1010" t="s">
        <v>637</v>
      </c>
    </row>
    <row r="1011" spans="2:4" x14ac:dyDescent="0.25">
      <c r="B1011" t="s">
        <v>81</v>
      </c>
      <c r="C1011">
        <v>14103</v>
      </c>
      <c r="D1011" t="s">
        <v>637</v>
      </c>
    </row>
    <row r="1012" spans="2:4" x14ac:dyDescent="0.25">
      <c r="B1012" t="s">
        <v>81</v>
      </c>
      <c r="C1012">
        <v>14103</v>
      </c>
      <c r="D1012" t="s">
        <v>637</v>
      </c>
    </row>
    <row r="1013" spans="2:4" x14ac:dyDescent="0.25">
      <c r="B1013" t="s">
        <v>81</v>
      </c>
      <c r="C1013">
        <v>14103</v>
      </c>
      <c r="D1013" t="s">
        <v>637</v>
      </c>
    </row>
    <row r="1014" spans="2:4" x14ac:dyDescent="0.25">
      <c r="B1014" t="s">
        <v>81</v>
      </c>
      <c r="C1014">
        <v>14103</v>
      </c>
      <c r="D1014" t="s">
        <v>637</v>
      </c>
    </row>
    <row r="1015" spans="2:4" x14ac:dyDescent="0.25">
      <c r="B1015" t="s">
        <v>81</v>
      </c>
      <c r="C1015">
        <v>14104</v>
      </c>
      <c r="D1015" t="s">
        <v>638</v>
      </c>
    </row>
    <row r="1016" spans="2:4" x14ac:dyDescent="0.25">
      <c r="B1016" t="s">
        <v>81</v>
      </c>
      <c r="C1016">
        <v>14104</v>
      </c>
      <c r="D1016" t="s">
        <v>638</v>
      </c>
    </row>
    <row r="1017" spans="2:4" x14ac:dyDescent="0.25">
      <c r="B1017" t="s">
        <v>81</v>
      </c>
      <c r="C1017">
        <v>14105</v>
      </c>
      <c r="D1017" t="s">
        <v>639</v>
      </c>
    </row>
    <row r="1018" spans="2:4" x14ac:dyDescent="0.25">
      <c r="B1018" t="s">
        <v>81</v>
      </c>
      <c r="C1018">
        <v>14106</v>
      </c>
      <c r="D1018" t="s">
        <v>640</v>
      </c>
    </row>
    <row r="1019" spans="2:4" x14ac:dyDescent="0.25">
      <c r="B1019" t="s">
        <v>81</v>
      </c>
      <c r="C1019">
        <v>14106</v>
      </c>
      <c r="D1019" t="s">
        <v>640</v>
      </c>
    </row>
    <row r="1020" spans="2:4" x14ac:dyDescent="0.25">
      <c r="B1020" t="s">
        <v>81</v>
      </c>
      <c r="C1020">
        <v>14106</v>
      </c>
      <c r="D1020" t="s">
        <v>640</v>
      </c>
    </row>
    <row r="1021" spans="2:4" x14ac:dyDescent="0.25">
      <c r="B1021" t="s">
        <v>81</v>
      </c>
      <c r="C1021">
        <v>14106</v>
      </c>
      <c r="D1021" t="s">
        <v>640</v>
      </c>
    </row>
    <row r="1022" spans="2:4" x14ac:dyDescent="0.25">
      <c r="B1022" t="s">
        <v>81</v>
      </c>
      <c r="C1022">
        <v>14107</v>
      </c>
      <c r="D1022" t="s">
        <v>641</v>
      </c>
    </row>
    <row r="1023" spans="2:4" x14ac:dyDescent="0.25">
      <c r="B1023" t="s">
        <v>81</v>
      </c>
      <c r="C1023">
        <v>14107</v>
      </c>
      <c r="D1023" t="s">
        <v>641</v>
      </c>
    </row>
    <row r="1024" spans="2:4" x14ac:dyDescent="0.25">
      <c r="B1024" t="s">
        <v>81</v>
      </c>
      <c r="C1024">
        <v>14107</v>
      </c>
      <c r="D1024" t="s">
        <v>641</v>
      </c>
    </row>
    <row r="1025" spans="2:4" x14ac:dyDescent="0.25">
      <c r="B1025" t="s">
        <v>81</v>
      </c>
      <c r="C1025">
        <v>14108</v>
      </c>
      <c r="D1025" t="s">
        <v>642</v>
      </c>
    </row>
    <row r="1026" spans="2:4" x14ac:dyDescent="0.25">
      <c r="B1026" t="s">
        <v>81</v>
      </c>
      <c r="C1026">
        <v>14108</v>
      </c>
      <c r="D1026" t="s">
        <v>642</v>
      </c>
    </row>
    <row r="1027" spans="2:4" x14ac:dyDescent="0.25">
      <c r="B1027" t="s">
        <v>81</v>
      </c>
      <c r="C1027">
        <v>14108</v>
      </c>
      <c r="D1027" t="s">
        <v>642</v>
      </c>
    </row>
    <row r="1028" spans="2:4" x14ac:dyDescent="0.25">
      <c r="B1028" t="s">
        <v>81</v>
      </c>
      <c r="C1028">
        <v>14108</v>
      </c>
      <c r="D1028" t="s">
        <v>642</v>
      </c>
    </row>
    <row r="1029" spans="2:4" x14ac:dyDescent="0.25">
      <c r="B1029" t="s">
        <v>81</v>
      </c>
      <c r="C1029">
        <v>14109</v>
      </c>
      <c r="D1029" t="s">
        <v>643</v>
      </c>
    </row>
    <row r="1030" spans="2:4" x14ac:dyDescent="0.25">
      <c r="B1030" t="s">
        <v>81</v>
      </c>
      <c r="C1030">
        <v>14110</v>
      </c>
      <c r="D1030" t="s">
        <v>644</v>
      </c>
    </row>
    <row r="1031" spans="2:4" x14ac:dyDescent="0.25">
      <c r="B1031" t="s">
        <v>81</v>
      </c>
      <c r="C1031">
        <v>14110</v>
      </c>
      <c r="D1031" t="s">
        <v>644</v>
      </c>
    </row>
    <row r="1032" spans="2:4" x14ac:dyDescent="0.25">
      <c r="B1032" t="s">
        <v>81</v>
      </c>
      <c r="C1032">
        <v>14111</v>
      </c>
      <c r="D1032" t="s">
        <v>645</v>
      </c>
    </row>
    <row r="1033" spans="2:4" x14ac:dyDescent="0.25">
      <c r="B1033" t="s">
        <v>81</v>
      </c>
      <c r="C1033">
        <v>14112</v>
      </c>
      <c r="D1033" t="s">
        <v>646</v>
      </c>
    </row>
    <row r="1034" spans="2:4" x14ac:dyDescent="0.25">
      <c r="B1034" t="s">
        <v>81</v>
      </c>
      <c r="C1034">
        <v>14112</v>
      </c>
      <c r="D1034" t="s">
        <v>646</v>
      </c>
    </row>
    <row r="1035" spans="2:4" x14ac:dyDescent="0.25">
      <c r="B1035" t="s">
        <v>81</v>
      </c>
      <c r="C1035">
        <v>14112</v>
      </c>
      <c r="D1035" t="s">
        <v>646</v>
      </c>
    </row>
    <row r="1036" spans="2:4" x14ac:dyDescent="0.25">
      <c r="B1036" t="s">
        <v>81</v>
      </c>
      <c r="C1036">
        <v>14112</v>
      </c>
      <c r="D1036" t="s">
        <v>646</v>
      </c>
    </row>
    <row r="1037" spans="2:4" x14ac:dyDescent="0.25">
      <c r="B1037" t="s">
        <v>81</v>
      </c>
      <c r="C1037">
        <v>14112</v>
      </c>
      <c r="D1037" t="s">
        <v>646</v>
      </c>
    </row>
    <row r="1038" spans="2:4" x14ac:dyDescent="0.25">
      <c r="B1038" t="s">
        <v>81</v>
      </c>
      <c r="C1038">
        <v>14112</v>
      </c>
      <c r="D1038" t="s">
        <v>646</v>
      </c>
    </row>
    <row r="1039" spans="2:4" x14ac:dyDescent="0.25">
      <c r="B1039" t="s">
        <v>81</v>
      </c>
      <c r="C1039">
        <v>14113</v>
      </c>
      <c r="D1039" t="s">
        <v>647</v>
      </c>
    </row>
    <row r="1040" spans="2:4" x14ac:dyDescent="0.25">
      <c r="B1040" t="s">
        <v>81</v>
      </c>
      <c r="C1040">
        <v>14115</v>
      </c>
      <c r="D1040" t="s">
        <v>648</v>
      </c>
    </row>
    <row r="1041" spans="2:4" x14ac:dyDescent="0.25">
      <c r="B1041" t="s">
        <v>81</v>
      </c>
      <c r="C1041">
        <v>14115</v>
      </c>
      <c r="D1041" t="s">
        <v>648</v>
      </c>
    </row>
    <row r="1042" spans="2:4" x14ac:dyDescent="0.25">
      <c r="B1042" t="s">
        <v>81</v>
      </c>
      <c r="C1042">
        <v>14116</v>
      </c>
      <c r="D1042" t="s">
        <v>649</v>
      </c>
    </row>
    <row r="1043" spans="2:4" x14ac:dyDescent="0.25">
      <c r="B1043" t="s">
        <v>81</v>
      </c>
      <c r="C1043">
        <v>14117</v>
      </c>
      <c r="D1043" t="s">
        <v>650</v>
      </c>
    </row>
    <row r="1044" spans="2:4" x14ac:dyDescent="0.25">
      <c r="B1044" t="s">
        <v>81</v>
      </c>
      <c r="C1044">
        <v>14117</v>
      </c>
      <c r="D1044" t="s">
        <v>650</v>
      </c>
    </row>
    <row r="1045" spans="2:4" x14ac:dyDescent="0.25">
      <c r="B1045" t="s">
        <v>81</v>
      </c>
      <c r="C1045">
        <v>14117</v>
      </c>
      <c r="D1045" t="s">
        <v>650</v>
      </c>
    </row>
    <row r="1046" spans="2:4" x14ac:dyDescent="0.25">
      <c r="B1046" t="s">
        <v>81</v>
      </c>
      <c r="C1046">
        <v>14118</v>
      </c>
      <c r="D1046" t="s">
        <v>651</v>
      </c>
    </row>
    <row r="1047" spans="2:4" x14ac:dyDescent="0.25">
      <c r="B1047" t="s">
        <v>81</v>
      </c>
      <c r="C1047">
        <v>14119</v>
      </c>
      <c r="D1047" t="s">
        <v>652</v>
      </c>
    </row>
    <row r="1048" spans="2:4" x14ac:dyDescent="0.25">
      <c r="B1048" t="s">
        <v>81</v>
      </c>
      <c r="C1048">
        <v>14119</v>
      </c>
      <c r="D1048" t="s">
        <v>652</v>
      </c>
    </row>
    <row r="1049" spans="2:4" x14ac:dyDescent="0.25">
      <c r="B1049" t="s">
        <v>81</v>
      </c>
      <c r="C1049">
        <v>14120</v>
      </c>
      <c r="D1049" t="s">
        <v>653</v>
      </c>
    </row>
    <row r="1050" spans="2:4" x14ac:dyDescent="0.25">
      <c r="B1050" t="s">
        <v>81</v>
      </c>
      <c r="C1050">
        <v>14120</v>
      </c>
      <c r="D1050" t="s">
        <v>653</v>
      </c>
    </row>
    <row r="1051" spans="2:4" x14ac:dyDescent="0.25">
      <c r="B1051" t="s">
        <v>81</v>
      </c>
      <c r="C1051">
        <v>14121</v>
      </c>
      <c r="D1051" t="s">
        <v>654</v>
      </c>
    </row>
    <row r="1052" spans="2:4" x14ac:dyDescent="0.25">
      <c r="B1052" t="s">
        <v>81</v>
      </c>
      <c r="C1052">
        <v>14121</v>
      </c>
      <c r="D1052" t="s">
        <v>654</v>
      </c>
    </row>
    <row r="1053" spans="2:4" x14ac:dyDescent="0.25">
      <c r="B1053" t="s">
        <v>81</v>
      </c>
      <c r="C1053">
        <v>14122</v>
      </c>
      <c r="D1053" t="s">
        <v>655</v>
      </c>
    </row>
    <row r="1054" spans="2:4" x14ac:dyDescent="0.25">
      <c r="B1054" t="s">
        <v>81</v>
      </c>
      <c r="C1054">
        <v>14123</v>
      </c>
      <c r="D1054" t="s">
        <v>656</v>
      </c>
    </row>
    <row r="1055" spans="2:4" x14ac:dyDescent="0.25">
      <c r="B1055" t="s">
        <v>81</v>
      </c>
      <c r="C1055">
        <v>14123</v>
      </c>
      <c r="D1055" t="s">
        <v>656</v>
      </c>
    </row>
    <row r="1056" spans="2:4" x14ac:dyDescent="0.25">
      <c r="B1056" t="s">
        <v>81</v>
      </c>
      <c r="C1056">
        <v>14123</v>
      </c>
      <c r="D1056" t="s">
        <v>656</v>
      </c>
    </row>
    <row r="1057" spans="2:4" x14ac:dyDescent="0.25">
      <c r="B1057" t="s">
        <v>81</v>
      </c>
      <c r="C1057">
        <v>14124</v>
      </c>
      <c r="D1057" t="s">
        <v>657</v>
      </c>
    </row>
    <row r="1058" spans="2:4" x14ac:dyDescent="0.25">
      <c r="B1058" t="s">
        <v>81</v>
      </c>
      <c r="C1058">
        <v>14125</v>
      </c>
      <c r="D1058" t="s">
        <v>658</v>
      </c>
    </row>
    <row r="1059" spans="2:4" x14ac:dyDescent="0.25">
      <c r="B1059" t="s">
        <v>81</v>
      </c>
      <c r="C1059">
        <v>14126</v>
      </c>
      <c r="D1059" t="s">
        <v>659</v>
      </c>
    </row>
    <row r="1060" spans="2:4" x14ac:dyDescent="0.25">
      <c r="B1060" t="s">
        <v>81</v>
      </c>
      <c r="C1060">
        <v>14127</v>
      </c>
      <c r="D1060" t="s">
        <v>660</v>
      </c>
    </row>
    <row r="1061" spans="2:4" x14ac:dyDescent="0.25">
      <c r="B1061" t="s">
        <v>81</v>
      </c>
      <c r="C1061">
        <v>14128</v>
      </c>
      <c r="D1061" t="s">
        <v>661</v>
      </c>
    </row>
    <row r="1062" spans="2:4" x14ac:dyDescent="0.25">
      <c r="B1062" t="s">
        <v>81</v>
      </c>
      <c r="C1062">
        <v>14129</v>
      </c>
      <c r="D1062" t="s">
        <v>662</v>
      </c>
    </row>
    <row r="1063" spans="2:4" x14ac:dyDescent="0.25">
      <c r="B1063" t="s">
        <v>81</v>
      </c>
      <c r="C1063">
        <v>14130</v>
      </c>
      <c r="D1063" t="s">
        <v>663</v>
      </c>
    </row>
    <row r="1064" spans="2:4" x14ac:dyDescent="0.25">
      <c r="B1064" t="s">
        <v>81</v>
      </c>
      <c r="C1064">
        <v>14131</v>
      </c>
      <c r="D1064" t="s">
        <v>664</v>
      </c>
    </row>
    <row r="1065" spans="2:4" x14ac:dyDescent="0.25">
      <c r="B1065" t="s">
        <v>81</v>
      </c>
      <c r="C1065">
        <v>14131</v>
      </c>
      <c r="D1065" t="s">
        <v>664</v>
      </c>
    </row>
    <row r="1066" spans="2:4" x14ac:dyDescent="0.25">
      <c r="B1066" t="s">
        <v>81</v>
      </c>
      <c r="C1066">
        <v>14132</v>
      </c>
      <c r="D1066" t="s">
        <v>665</v>
      </c>
    </row>
    <row r="1067" spans="2:4" x14ac:dyDescent="0.25">
      <c r="B1067" t="s">
        <v>81</v>
      </c>
      <c r="C1067">
        <v>14133</v>
      </c>
      <c r="D1067" t="s">
        <v>666</v>
      </c>
    </row>
    <row r="1068" spans="2:4" x14ac:dyDescent="0.25">
      <c r="B1068" t="s">
        <v>81</v>
      </c>
      <c r="C1068">
        <v>14133</v>
      </c>
      <c r="D1068" t="s">
        <v>666</v>
      </c>
    </row>
    <row r="1069" spans="2:4" x14ac:dyDescent="0.25">
      <c r="B1069" t="s">
        <v>81</v>
      </c>
      <c r="C1069">
        <v>14133</v>
      </c>
      <c r="D1069" t="s">
        <v>666</v>
      </c>
    </row>
    <row r="1070" spans="2:4" x14ac:dyDescent="0.25">
      <c r="B1070" t="s">
        <v>81</v>
      </c>
      <c r="C1070">
        <v>14133</v>
      </c>
      <c r="D1070" t="s">
        <v>666</v>
      </c>
    </row>
    <row r="1071" spans="2:4" x14ac:dyDescent="0.25">
      <c r="B1071" t="s">
        <v>81</v>
      </c>
      <c r="C1071">
        <v>14133</v>
      </c>
      <c r="D1071" t="s">
        <v>666</v>
      </c>
    </row>
    <row r="1072" spans="2:4" x14ac:dyDescent="0.25">
      <c r="B1072" t="s">
        <v>81</v>
      </c>
      <c r="C1072">
        <v>14133</v>
      </c>
      <c r="D1072" t="s">
        <v>666</v>
      </c>
    </row>
    <row r="1073" spans="2:4" x14ac:dyDescent="0.25">
      <c r="B1073" t="s">
        <v>81</v>
      </c>
      <c r="C1073">
        <v>14134</v>
      </c>
      <c r="D1073" t="s">
        <v>667</v>
      </c>
    </row>
    <row r="1074" spans="2:4" x14ac:dyDescent="0.25">
      <c r="B1074" t="s">
        <v>81</v>
      </c>
      <c r="C1074">
        <v>14134</v>
      </c>
      <c r="D1074" t="s">
        <v>667</v>
      </c>
    </row>
    <row r="1075" spans="2:4" x14ac:dyDescent="0.25">
      <c r="B1075" t="s">
        <v>81</v>
      </c>
      <c r="C1075">
        <v>14135</v>
      </c>
      <c r="D1075" t="s">
        <v>668</v>
      </c>
    </row>
    <row r="1076" spans="2:4" x14ac:dyDescent="0.25">
      <c r="B1076" t="s">
        <v>81</v>
      </c>
      <c r="C1076">
        <v>14135</v>
      </c>
      <c r="D1076" t="s">
        <v>668</v>
      </c>
    </row>
    <row r="1077" spans="2:4" x14ac:dyDescent="0.25">
      <c r="B1077" t="s">
        <v>81</v>
      </c>
      <c r="C1077">
        <v>14135</v>
      </c>
      <c r="D1077" t="s">
        <v>668</v>
      </c>
    </row>
    <row r="1078" spans="2:4" x14ac:dyDescent="0.25">
      <c r="B1078" t="s">
        <v>81</v>
      </c>
      <c r="C1078">
        <v>14136</v>
      </c>
      <c r="D1078" t="s">
        <v>669</v>
      </c>
    </row>
    <row r="1079" spans="2:4" x14ac:dyDescent="0.25">
      <c r="B1079" t="s">
        <v>81</v>
      </c>
      <c r="C1079">
        <v>14136</v>
      </c>
      <c r="D1079" t="s">
        <v>669</v>
      </c>
    </row>
    <row r="1080" spans="2:4" x14ac:dyDescent="0.25">
      <c r="B1080" t="s">
        <v>81</v>
      </c>
      <c r="C1080">
        <v>14137</v>
      </c>
      <c r="D1080" t="s">
        <v>670</v>
      </c>
    </row>
    <row r="1081" spans="2:4" x14ac:dyDescent="0.25">
      <c r="B1081" t="s">
        <v>81</v>
      </c>
      <c r="C1081">
        <v>14137</v>
      </c>
      <c r="D1081" t="s">
        <v>670</v>
      </c>
    </row>
    <row r="1082" spans="2:4" x14ac:dyDescent="0.25">
      <c r="B1082" t="s">
        <v>81</v>
      </c>
      <c r="C1082">
        <v>14137</v>
      </c>
      <c r="D1082" t="s">
        <v>670</v>
      </c>
    </row>
    <row r="1083" spans="2:4" x14ac:dyDescent="0.25">
      <c r="B1083" t="s">
        <v>81</v>
      </c>
      <c r="C1083">
        <v>14137</v>
      </c>
      <c r="D1083" t="s">
        <v>670</v>
      </c>
    </row>
    <row r="1084" spans="2:4" x14ac:dyDescent="0.25">
      <c r="B1084" t="s">
        <v>81</v>
      </c>
      <c r="C1084">
        <v>14137</v>
      </c>
      <c r="D1084" t="s">
        <v>670</v>
      </c>
    </row>
    <row r="1085" spans="2:4" x14ac:dyDescent="0.25">
      <c r="B1085" t="s">
        <v>81</v>
      </c>
      <c r="C1085">
        <v>14137</v>
      </c>
      <c r="D1085" t="s">
        <v>670</v>
      </c>
    </row>
    <row r="1086" spans="2:4" x14ac:dyDescent="0.25">
      <c r="B1086" t="s">
        <v>81</v>
      </c>
      <c r="C1086">
        <v>14138</v>
      </c>
      <c r="D1086" t="s">
        <v>671</v>
      </c>
    </row>
    <row r="1087" spans="2:4" x14ac:dyDescent="0.25">
      <c r="B1087" t="s">
        <v>81</v>
      </c>
      <c r="C1087">
        <v>14139</v>
      </c>
      <c r="D1087" t="s">
        <v>672</v>
      </c>
    </row>
    <row r="1088" spans="2:4" x14ac:dyDescent="0.25">
      <c r="B1088" t="s">
        <v>81</v>
      </c>
      <c r="C1088">
        <v>14140</v>
      </c>
      <c r="D1088" t="s">
        <v>673</v>
      </c>
    </row>
    <row r="1089" spans="2:4" x14ac:dyDescent="0.25">
      <c r="B1089" t="s">
        <v>81</v>
      </c>
      <c r="C1089">
        <v>14142</v>
      </c>
      <c r="D1089" t="s">
        <v>674</v>
      </c>
    </row>
    <row r="1090" spans="2:4" x14ac:dyDescent="0.25">
      <c r="B1090" t="s">
        <v>81</v>
      </c>
      <c r="C1090">
        <v>14142</v>
      </c>
      <c r="D1090" t="s">
        <v>674</v>
      </c>
    </row>
    <row r="1091" spans="2:4" x14ac:dyDescent="0.25">
      <c r="B1091" t="s">
        <v>81</v>
      </c>
      <c r="C1091">
        <v>14143</v>
      </c>
      <c r="D1091" t="s">
        <v>675</v>
      </c>
    </row>
    <row r="1092" spans="2:4" x14ac:dyDescent="0.25">
      <c r="B1092" t="s">
        <v>81</v>
      </c>
      <c r="C1092">
        <v>14143</v>
      </c>
      <c r="D1092" t="s">
        <v>675</v>
      </c>
    </row>
    <row r="1093" spans="2:4" x14ac:dyDescent="0.25">
      <c r="B1093" t="s">
        <v>81</v>
      </c>
      <c r="C1093">
        <v>14144</v>
      </c>
      <c r="D1093" t="s">
        <v>676</v>
      </c>
    </row>
    <row r="1094" spans="2:4" x14ac:dyDescent="0.25">
      <c r="B1094" t="s">
        <v>81</v>
      </c>
      <c r="C1094">
        <v>14145</v>
      </c>
      <c r="D1094" t="s">
        <v>677</v>
      </c>
    </row>
    <row r="1095" spans="2:4" x14ac:dyDescent="0.25">
      <c r="B1095" t="s">
        <v>81</v>
      </c>
      <c r="C1095">
        <v>14145</v>
      </c>
      <c r="D1095" t="s">
        <v>677</v>
      </c>
    </row>
    <row r="1096" spans="2:4" x14ac:dyDescent="0.25">
      <c r="B1096" t="s">
        <v>81</v>
      </c>
      <c r="C1096">
        <v>14145</v>
      </c>
      <c r="D1096" t="s">
        <v>677</v>
      </c>
    </row>
    <row r="1097" spans="2:4" x14ac:dyDescent="0.25">
      <c r="B1097" t="s">
        <v>81</v>
      </c>
      <c r="C1097">
        <v>14146</v>
      </c>
      <c r="D1097" t="s">
        <v>678</v>
      </c>
    </row>
    <row r="1098" spans="2:4" x14ac:dyDescent="0.25">
      <c r="B1098" t="s">
        <v>81</v>
      </c>
      <c r="C1098">
        <v>14146</v>
      </c>
      <c r="D1098" t="s">
        <v>678</v>
      </c>
    </row>
    <row r="1099" spans="2:4" x14ac:dyDescent="0.25">
      <c r="B1099" t="s">
        <v>81</v>
      </c>
      <c r="C1099">
        <v>14146</v>
      </c>
      <c r="D1099" t="s">
        <v>678</v>
      </c>
    </row>
    <row r="1100" spans="2:4" x14ac:dyDescent="0.25">
      <c r="B1100" t="s">
        <v>81</v>
      </c>
      <c r="C1100">
        <v>14147</v>
      </c>
      <c r="D1100" t="s">
        <v>679</v>
      </c>
    </row>
    <row r="1101" spans="2:4" x14ac:dyDescent="0.25">
      <c r="B1101" t="s">
        <v>81</v>
      </c>
      <c r="C1101">
        <v>14148</v>
      </c>
      <c r="D1101" t="s">
        <v>680</v>
      </c>
    </row>
    <row r="1102" spans="2:4" x14ac:dyDescent="0.25">
      <c r="B1102" t="s">
        <v>81</v>
      </c>
      <c r="C1102">
        <v>14148</v>
      </c>
      <c r="D1102" t="s">
        <v>680</v>
      </c>
    </row>
    <row r="1103" spans="2:4" x14ac:dyDescent="0.25">
      <c r="B1103" t="s">
        <v>81</v>
      </c>
      <c r="C1103">
        <v>14149</v>
      </c>
      <c r="D1103" t="s">
        <v>681</v>
      </c>
    </row>
    <row r="1104" spans="2:4" x14ac:dyDescent="0.25">
      <c r="B1104" t="s">
        <v>81</v>
      </c>
      <c r="C1104">
        <v>14150</v>
      </c>
      <c r="D1104" t="s">
        <v>682</v>
      </c>
    </row>
    <row r="1105" spans="2:4" x14ac:dyDescent="0.25">
      <c r="B1105" t="s">
        <v>81</v>
      </c>
      <c r="C1105">
        <v>14150</v>
      </c>
      <c r="D1105" t="s">
        <v>682</v>
      </c>
    </row>
    <row r="1106" spans="2:4" x14ac:dyDescent="0.25">
      <c r="B1106" t="s">
        <v>81</v>
      </c>
      <c r="C1106">
        <v>14150</v>
      </c>
      <c r="D1106" t="s">
        <v>682</v>
      </c>
    </row>
    <row r="1107" spans="2:4" x14ac:dyDescent="0.25">
      <c r="B1107" t="s">
        <v>81</v>
      </c>
      <c r="C1107">
        <v>14150</v>
      </c>
      <c r="D1107" t="s">
        <v>682</v>
      </c>
    </row>
    <row r="1108" spans="2:4" x14ac:dyDescent="0.25">
      <c r="B1108" t="s">
        <v>81</v>
      </c>
      <c r="C1108">
        <v>14151</v>
      </c>
      <c r="D1108" t="s">
        <v>683</v>
      </c>
    </row>
    <row r="1109" spans="2:4" x14ac:dyDescent="0.25">
      <c r="B1109" t="s">
        <v>81</v>
      </c>
      <c r="C1109">
        <v>14152</v>
      </c>
      <c r="D1109" t="s">
        <v>684</v>
      </c>
    </row>
    <row r="1110" spans="2:4" x14ac:dyDescent="0.25">
      <c r="B1110" t="s">
        <v>81</v>
      </c>
      <c r="C1110">
        <v>14153</v>
      </c>
      <c r="D1110" t="s">
        <v>685</v>
      </c>
    </row>
    <row r="1111" spans="2:4" x14ac:dyDescent="0.25">
      <c r="B1111" t="s">
        <v>81</v>
      </c>
      <c r="C1111">
        <v>14154</v>
      </c>
      <c r="D1111" t="s">
        <v>686</v>
      </c>
    </row>
    <row r="1112" spans="2:4" x14ac:dyDescent="0.25">
      <c r="B1112" t="s">
        <v>81</v>
      </c>
      <c r="C1112">
        <v>14155</v>
      </c>
      <c r="D1112" t="s">
        <v>687</v>
      </c>
    </row>
    <row r="1113" spans="2:4" x14ac:dyDescent="0.25">
      <c r="B1113" t="s">
        <v>81</v>
      </c>
      <c r="C1113">
        <v>14156</v>
      </c>
      <c r="D1113" t="s">
        <v>688</v>
      </c>
    </row>
    <row r="1114" spans="2:4" x14ac:dyDescent="0.25">
      <c r="B1114" t="s">
        <v>81</v>
      </c>
      <c r="C1114">
        <v>14157</v>
      </c>
      <c r="D1114" t="s">
        <v>689</v>
      </c>
    </row>
    <row r="1115" spans="2:4" x14ac:dyDescent="0.25">
      <c r="B1115" t="s">
        <v>81</v>
      </c>
      <c r="C1115">
        <v>14158</v>
      </c>
      <c r="D1115" t="s">
        <v>690</v>
      </c>
    </row>
    <row r="1116" spans="2:4" x14ac:dyDescent="0.25">
      <c r="B1116" t="s">
        <v>81</v>
      </c>
      <c r="C1116">
        <v>14159</v>
      </c>
      <c r="D1116" t="s">
        <v>691</v>
      </c>
    </row>
    <row r="1117" spans="2:4" x14ac:dyDescent="0.25">
      <c r="B1117" t="s">
        <v>81</v>
      </c>
      <c r="C1117">
        <v>14160</v>
      </c>
      <c r="D1117" t="s">
        <v>692</v>
      </c>
    </row>
    <row r="1118" spans="2:4" x14ac:dyDescent="0.25">
      <c r="B1118" t="s">
        <v>81</v>
      </c>
      <c r="C1118">
        <v>14162</v>
      </c>
      <c r="D1118" t="s">
        <v>693</v>
      </c>
    </row>
    <row r="1119" spans="2:4" x14ac:dyDescent="0.25">
      <c r="B1119" t="s">
        <v>81</v>
      </c>
      <c r="C1119">
        <v>14162</v>
      </c>
      <c r="D1119" t="s">
        <v>693</v>
      </c>
    </row>
    <row r="1120" spans="2:4" x14ac:dyDescent="0.25">
      <c r="B1120" t="s">
        <v>81</v>
      </c>
      <c r="C1120">
        <v>14162</v>
      </c>
      <c r="D1120" t="s">
        <v>693</v>
      </c>
    </row>
    <row r="1121" spans="2:4" x14ac:dyDescent="0.25">
      <c r="B1121" t="s">
        <v>81</v>
      </c>
      <c r="C1121">
        <v>14162</v>
      </c>
      <c r="D1121" t="s">
        <v>693</v>
      </c>
    </row>
    <row r="1122" spans="2:4" x14ac:dyDescent="0.25">
      <c r="B1122" t="s">
        <v>81</v>
      </c>
      <c r="C1122">
        <v>14163</v>
      </c>
      <c r="D1122" t="s">
        <v>694</v>
      </c>
    </row>
    <row r="1123" spans="2:4" x14ac:dyDescent="0.25">
      <c r="B1123" t="s">
        <v>81</v>
      </c>
      <c r="C1123">
        <v>14163</v>
      </c>
      <c r="D1123" t="s">
        <v>694</v>
      </c>
    </row>
    <row r="1124" spans="2:4" x14ac:dyDescent="0.25">
      <c r="B1124" t="s">
        <v>81</v>
      </c>
      <c r="C1124">
        <v>14163</v>
      </c>
      <c r="D1124" t="s">
        <v>694</v>
      </c>
    </row>
    <row r="1125" spans="2:4" x14ac:dyDescent="0.25">
      <c r="B1125" t="s">
        <v>81</v>
      </c>
      <c r="C1125">
        <v>14164</v>
      </c>
      <c r="D1125" t="s">
        <v>695</v>
      </c>
    </row>
    <row r="1126" spans="2:4" x14ac:dyDescent="0.25">
      <c r="B1126" t="s">
        <v>81</v>
      </c>
      <c r="C1126">
        <v>14164</v>
      </c>
      <c r="D1126" t="s">
        <v>695</v>
      </c>
    </row>
    <row r="1127" spans="2:4" x14ac:dyDescent="0.25">
      <c r="B1127" t="s">
        <v>81</v>
      </c>
      <c r="C1127">
        <v>14164</v>
      </c>
      <c r="D1127" t="s">
        <v>695</v>
      </c>
    </row>
    <row r="1128" spans="2:4" x14ac:dyDescent="0.25">
      <c r="B1128" t="s">
        <v>81</v>
      </c>
      <c r="C1128">
        <v>14165</v>
      </c>
      <c r="D1128" t="s">
        <v>696</v>
      </c>
    </row>
    <row r="1129" spans="2:4" x14ac:dyDescent="0.25">
      <c r="B1129" t="s">
        <v>81</v>
      </c>
      <c r="C1129">
        <v>14166</v>
      </c>
      <c r="D1129" t="s">
        <v>697</v>
      </c>
    </row>
    <row r="1130" spans="2:4" x14ac:dyDescent="0.25">
      <c r="B1130" t="s">
        <v>81</v>
      </c>
      <c r="C1130">
        <v>14166</v>
      </c>
      <c r="D1130" t="s">
        <v>697</v>
      </c>
    </row>
    <row r="1131" spans="2:4" x14ac:dyDescent="0.25">
      <c r="B1131" t="s">
        <v>81</v>
      </c>
      <c r="C1131">
        <v>14167</v>
      </c>
      <c r="D1131" t="s">
        <v>698</v>
      </c>
    </row>
    <row r="1132" spans="2:4" x14ac:dyDescent="0.25">
      <c r="B1132" t="s">
        <v>81</v>
      </c>
      <c r="C1132">
        <v>14169</v>
      </c>
      <c r="D1132" t="s">
        <v>699</v>
      </c>
    </row>
    <row r="1133" spans="2:4" x14ac:dyDescent="0.25">
      <c r="B1133" t="s">
        <v>81</v>
      </c>
      <c r="C1133">
        <v>14170</v>
      </c>
      <c r="D1133" t="s">
        <v>700</v>
      </c>
    </row>
    <row r="1134" spans="2:4" x14ac:dyDescent="0.25">
      <c r="B1134" t="s">
        <v>81</v>
      </c>
      <c r="C1134">
        <v>14170</v>
      </c>
      <c r="D1134" t="s">
        <v>700</v>
      </c>
    </row>
    <row r="1135" spans="2:4" x14ac:dyDescent="0.25">
      <c r="B1135" t="s">
        <v>81</v>
      </c>
      <c r="C1135">
        <v>14170</v>
      </c>
      <c r="D1135" t="s">
        <v>700</v>
      </c>
    </row>
    <row r="1136" spans="2:4" x14ac:dyDescent="0.25">
      <c r="B1136" t="s">
        <v>81</v>
      </c>
      <c r="C1136">
        <v>14170</v>
      </c>
      <c r="D1136" t="s">
        <v>700</v>
      </c>
    </row>
    <row r="1137" spans="2:4" x14ac:dyDescent="0.25">
      <c r="B1137" t="s">
        <v>81</v>
      </c>
      <c r="C1137">
        <v>14171</v>
      </c>
      <c r="D1137" t="s">
        <v>701</v>
      </c>
    </row>
    <row r="1138" spans="2:4" x14ac:dyDescent="0.25">
      <c r="B1138" t="s">
        <v>81</v>
      </c>
      <c r="C1138">
        <v>14172</v>
      </c>
      <c r="D1138" t="s">
        <v>702</v>
      </c>
    </row>
    <row r="1139" spans="2:4" x14ac:dyDescent="0.25">
      <c r="B1139" t="s">
        <v>81</v>
      </c>
      <c r="C1139">
        <v>14172</v>
      </c>
      <c r="D1139" t="s">
        <v>702</v>
      </c>
    </row>
    <row r="1140" spans="2:4" x14ac:dyDescent="0.25">
      <c r="B1140" t="s">
        <v>81</v>
      </c>
      <c r="C1140">
        <v>14172</v>
      </c>
      <c r="D1140" t="s">
        <v>702</v>
      </c>
    </row>
    <row r="1141" spans="2:4" x14ac:dyDescent="0.25">
      <c r="B1141" t="s">
        <v>81</v>
      </c>
      <c r="C1141">
        <v>14173</v>
      </c>
      <c r="D1141" t="s">
        <v>703</v>
      </c>
    </row>
    <row r="1142" spans="2:4" x14ac:dyDescent="0.25">
      <c r="B1142" t="s">
        <v>81</v>
      </c>
      <c r="C1142">
        <v>14174</v>
      </c>
      <c r="D1142" t="s">
        <v>704</v>
      </c>
    </row>
    <row r="1143" spans="2:4" x14ac:dyDescent="0.25">
      <c r="B1143" t="s">
        <v>81</v>
      </c>
      <c r="C1143">
        <v>14174</v>
      </c>
      <c r="D1143" t="s">
        <v>704</v>
      </c>
    </row>
    <row r="1144" spans="2:4" x14ac:dyDescent="0.25">
      <c r="B1144" t="s">
        <v>81</v>
      </c>
      <c r="C1144">
        <v>14175</v>
      </c>
      <c r="D1144" t="s">
        <v>705</v>
      </c>
    </row>
    <row r="1145" spans="2:4" x14ac:dyDescent="0.25">
      <c r="B1145" t="s">
        <v>81</v>
      </c>
      <c r="C1145">
        <v>14175</v>
      </c>
      <c r="D1145" t="s">
        <v>705</v>
      </c>
    </row>
    <row r="1146" spans="2:4" x14ac:dyDescent="0.25">
      <c r="B1146" t="s">
        <v>81</v>
      </c>
      <c r="C1146">
        <v>14175</v>
      </c>
      <c r="D1146" t="s">
        <v>705</v>
      </c>
    </row>
    <row r="1147" spans="2:4" x14ac:dyDescent="0.25">
      <c r="B1147" t="s">
        <v>81</v>
      </c>
      <c r="C1147">
        <v>14176</v>
      </c>
      <c r="D1147" t="s">
        <v>706</v>
      </c>
    </row>
    <row r="1148" spans="2:4" x14ac:dyDescent="0.25">
      <c r="B1148" t="s">
        <v>81</v>
      </c>
      <c r="C1148">
        <v>14177</v>
      </c>
      <c r="D1148" t="s">
        <v>707</v>
      </c>
    </row>
    <row r="1149" spans="2:4" x14ac:dyDescent="0.25">
      <c r="B1149" t="s">
        <v>81</v>
      </c>
      <c r="C1149">
        <v>14178</v>
      </c>
      <c r="D1149" t="s">
        <v>708</v>
      </c>
    </row>
    <row r="1150" spans="2:4" x14ac:dyDescent="0.25">
      <c r="B1150" t="s">
        <v>81</v>
      </c>
      <c r="C1150">
        <v>14178</v>
      </c>
      <c r="D1150" t="s">
        <v>708</v>
      </c>
    </row>
    <row r="1151" spans="2:4" x14ac:dyDescent="0.25">
      <c r="B1151" t="s">
        <v>81</v>
      </c>
      <c r="C1151">
        <v>14178</v>
      </c>
      <c r="D1151" t="s">
        <v>708</v>
      </c>
    </row>
    <row r="1152" spans="2:4" x14ac:dyDescent="0.25">
      <c r="B1152" t="s">
        <v>81</v>
      </c>
      <c r="C1152">
        <v>14178</v>
      </c>
      <c r="D1152" t="s">
        <v>708</v>
      </c>
    </row>
    <row r="1153" spans="2:4" x14ac:dyDescent="0.25">
      <c r="B1153" t="s">
        <v>81</v>
      </c>
      <c r="C1153">
        <v>14179</v>
      </c>
      <c r="D1153" t="s">
        <v>709</v>
      </c>
    </row>
    <row r="1154" spans="2:4" x14ac:dyDescent="0.25">
      <c r="B1154" t="s">
        <v>81</v>
      </c>
      <c r="C1154">
        <v>14179</v>
      </c>
      <c r="D1154" t="s">
        <v>709</v>
      </c>
    </row>
    <row r="1155" spans="2:4" x14ac:dyDescent="0.25">
      <c r="B1155" t="s">
        <v>81</v>
      </c>
      <c r="C1155">
        <v>14179</v>
      </c>
      <c r="D1155" t="s">
        <v>709</v>
      </c>
    </row>
    <row r="1156" spans="2:4" x14ac:dyDescent="0.25">
      <c r="B1156" t="s">
        <v>81</v>
      </c>
      <c r="C1156">
        <v>14180</v>
      </c>
      <c r="D1156" t="s">
        <v>710</v>
      </c>
    </row>
    <row r="1157" spans="2:4" x14ac:dyDescent="0.25">
      <c r="B1157" t="s">
        <v>81</v>
      </c>
      <c r="C1157">
        <v>14180</v>
      </c>
      <c r="D1157" t="s">
        <v>710</v>
      </c>
    </row>
    <row r="1158" spans="2:4" x14ac:dyDescent="0.25">
      <c r="B1158" t="s">
        <v>81</v>
      </c>
      <c r="C1158">
        <v>14180</v>
      </c>
      <c r="D1158" t="s">
        <v>710</v>
      </c>
    </row>
    <row r="1159" spans="2:4" x14ac:dyDescent="0.25">
      <c r="B1159" t="s">
        <v>81</v>
      </c>
      <c r="C1159">
        <v>14180</v>
      </c>
      <c r="D1159" t="s">
        <v>710</v>
      </c>
    </row>
    <row r="1160" spans="2:4" x14ac:dyDescent="0.25">
      <c r="B1160" t="s">
        <v>81</v>
      </c>
      <c r="C1160">
        <v>14180</v>
      </c>
      <c r="D1160" t="s">
        <v>710</v>
      </c>
    </row>
    <row r="1161" spans="2:4" x14ac:dyDescent="0.25">
      <c r="B1161" t="s">
        <v>81</v>
      </c>
      <c r="C1161">
        <v>14180</v>
      </c>
      <c r="D1161" t="s">
        <v>710</v>
      </c>
    </row>
    <row r="1162" spans="2:4" x14ac:dyDescent="0.25">
      <c r="B1162" t="s">
        <v>81</v>
      </c>
      <c r="C1162">
        <v>14180</v>
      </c>
      <c r="D1162" t="s">
        <v>710</v>
      </c>
    </row>
    <row r="1163" spans="2:4" x14ac:dyDescent="0.25">
      <c r="B1163" t="s">
        <v>81</v>
      </c>
      <c r="C1163">
        <v>14180</v>
      </c>
      <c r="D1163" t="s">
        <v>710</v>
      </c>
    </row>
    <row r="1164" spans="2:4" x14ac:dyDescent="0.25">
      <c r="B1164" t="s">
        <v>81</v>
      </c>
      <c r="C1164">
        <v>14180</v>
      </c>
      <c r="D1164" t="s">
        <v>710</v>
      </c>
    </row>
    <row r="1165" spans="2:4" x14ac:dyDescent="0.25">
      <c r="B1165" t="s">
        <v>81</v>
      </c>
      <c r="C1165">
        <v>14181</v>
      </c>
      <c r="D1165" t="s">
        <v>711</v>
      </c>
    </row>
    <row r="1166" spans="2:4" x14ac:dyDescent="0.25">
      <c r="B1166" t="s">
        <v>81</v>
      </c>
      <c r="C1166">
        <v>14183</v>
      </c>
      <c r="D1166" t="s">
        <v>712</v>
      </c>
    </row>
    <row r="1167" spans="2:4" x14ac:dyDescent="0.25">
      <c r="B1167" t="s">
        <v>81</v>
      </c>
      <c r="C1167">
        <v>14184</v>
      </c>
      <c r="D1167" t="s">
        <v>713</v>
      </c>
    </row>
    <row r="1168" spans="2:4" x14ac:dyDescent="0.25">
      <c r="B1168" t="s">
        <v>81</v>
      </c>
      <c r="C1168">
        <v>14185</v>
      </c>
      <c r="D1168" t="s">
        <v>714</v>
      </c>
    </row>
    <row r="1169" spans="2:4" x14ac:dyDescent="0.25">
      <c r="B1169" t="s">
        <v>81</v>
      </c>
      <c r="C1169">
        <v>14186</v>
      </c>
      <c r="D1169" t="s">
        <v>715</v>
      </c>
    </row>
    <row r="1170" spans="2:4" x14ac:dyDescent="0.25">
      <c r="B1170" t="s">
        <v>81</v>
      </c>
      <c r="C1170">
        <v>14186</v>
      </c>
      <c r="D1170" t="s">
        <v>715</v>
      </c>
    </row>
    <row r="1171" spans="2:4" x14ac:dyDescent="0.25">
      <c r="B1171" t="s">
        <v>81</v>
      </c>
      <c r="C1171">
        <v>14187</v>
      </c>
      <c r="D1171" t="s">
        <v>716</v>
      </c>
    </row>
    <row r="1172" spans="2:4" x14ac:dyDescent="0.25">
      <c r="B1172" t="s">
        <v>81</v>
      </c>
      <c r="C1172">
        <v>14188</v>
      </c>
      <c r="D1172" t="s">
        <v>717</v>
      </c>
    </row>
    <row r="1173" spans="2:4" x14ac:dyDescent="0.25">
      <c r="B1173" t="s">
        <v>81</v>
      </c>
      <c r="C1173">
        <v>14188</v>
      </c>
      <c r="D1173" t="s">
        <v>717</v>
      </c>
    </row>
    <row r="1174" spans="2:4" x14ac:dyDescent="0.25">
      <c r="B1174" t="s">
        <v>81</v>
      </c>
      <c r="C1174">
        <v>14189</v>
      </c>
      <c r="D1174" t="s">
        <v>718</v>
      </c>
    </row>
    <row r="1175" spans="2:4" x14ac:dyDescent="0.25">
      <c r="B1175" t="s">
        <v>81</v>
      </c>
      <c r="C1175">
        <v>14190</v>
      </c>
      <c r="D1175" t="s">
        <v>719</v>
      </c>
    </row>
    <row r="1176" spans="2:4" x14ac:dyDescent="0.25">
      <c r="B1176" t="s">
        <v>81</v>
      </c>
      <c r="C1176">
        <v>14190</v>
      </c>
      <c r="D1176" t="s">
        <v>719</v>
      </c>
    </row>
    <row r="1177" spans="2:4" x14ac:dyDescent="0.25">
      <c r="B1177" t="s">
        <v>81</v>
      </c>
      <c r="C1177">
        <v>14191</v>
      </c>
      <c r="D1177" t="s">
        <v>720</v>
      </c>
    </row>
    <row r="1178" spans="2:4" x14ac:dyDescent="0.25">
      <c r="B1178" t="s">
        <v>81</v>
      </c>
      <c r="C1178">
        <v>14193</v>
      </c>
      <c r="D1178" t="s">
        <v>721</v>
      </c>
    </row>
    <row r="1179" spans="2:4" x14ac:dyDescent="0.25">
      <c r="B1179" t="s">
        <v>81</v>
      </c>
      <c r="C1179">
        <v>14193</v>
      </c>
      <c r="D1179" t="s">
        <v>721</v>
      </c>
    </row>
    <row r="1180" spans="2:4" x14ac:dyDescent="0.25">
      <c r="B1180" t="s">
        <v>81</v>
      </c>
      <c r="C1180">
        <v>14194</v>
      </c>
      <c r="D1180" t="s">
        <v>722</v>
      </c>
    </row>
    <row r="1181" spans="2:4" x14ac:dyDescent="0.25">
      <c r="B1181" t="s">
        <v>81</v>
      </c>
      <c r="C1181">
        <v>14195</v>
      </c>
      <c r="D1181" t="s">
        <v>723</v>
      </c>
    </row>
    <row r="1182" spans="2:4" x14ac:dyDescent="0.25">
      <c r="B1182" t="s">
        <v>81</v>
      </c>
      <c r="C1182">
        <v>14196</v>
      </c>
      <c r="D1182" t="s">
        <v>724</v>
      </c>
    </row>
    <row r="1183" spans="2:4" x14ac:dyDescent="0.25">
      <c r="B1183" t="s">
        <v>81</v>
      </c>
      <c r="C1183">
        <v>14199</v>
      </c>
      <c r="D1183" t="s">
        <v>725</v>
      </c>
    </row>
    <row r="1184" spans="2:4" x14ac:dyDescent="0.25">
      <c r="B1184" t="s">
        <v>81</v>
      </c>
      <c r="C1184">
        <v>14200</v>
      </c>
      <c r="D1184" t="s">
        <v>726</v>
      </c>
    </row>
    <row r="1185" spans="2:4" x14ac:dyDescent="0.25">
      <c r="B1185" t="s">
        <v>81</v>
      </c>
      <c r="C1185">
        <v>14200</v>
      </c>
      <c r="D1185" t="s">
        <v>726</v>
      </c>
    </row>
    <row r="1186" spans="2:4" x14ac:dyDescent="0.25">
      <c r="B1186" t="s">
        <v>81</v>
      </c>
      <c r="C1186">
        <v>14201</v>
      </c>
      <c r="D1186" t="s">
        <v>727</v>
      </c>
    </row>
    <row r="1187" spans="2:4" x14ac:dyDescent="0.25">
      <c r="B1187" t="s">
        <v>81</v>
      </c>
      <c r="C1187">
        <v>14202</v>
      </c>
      <c r="D1187" t="s">
        <v>728</v>
      </c>
    </row>
    <row r="1188" spans="2:4" x14ac:dyDescent="0.25">
      <c r="B1188" t="s">
        <v>81</v>
      </c>
      <c r="C1188">
        <v>14203</v>
      </c>
      <c r="D1188" t="s">
        <v>729</v>
      </c>
    </row>
    <row r="1189" spans="2:4" x14ac:dyDescent="0.25">
      <c r="B1189" t="s">
        <v>81</v>
      </c>
      <c r="C1189">
        <v>14204</v>
      </c>
      <c r="D1189" t="s">
        <v>730</v>
      </c>
    </row>
    <row r="1190" spans="2:4" x14ac:dyDescent="0.25">
      <c r="B1190" t="s">
        <v>81</v>
      </c>
      <c r="C1190">
        <v>14205</v>
      </c>
      <c r="D1190" t="s">
        <v>731</v>
      </c>
    </row>
    <row r="1191" spans="2:4" x14ac:dyDescent="0.25">
      <c r="B1191" t="s">
        <v>81</v>
      </c>
      <c r="C1191">
        <v>14205</v>
      </c>
      <c r="D1191" t="s">
        <v>731</v>
      </c>
    </row>
    <row r="1192" spans="2:4" x14ac:dyDescent="0.25">
      <c r="B1192" t="s">
        <v>81</v>
      </c>
      <c r="C1192">
        <v>14206</v>
      </c>
      <c r="D1192" t="s">
        <v>732</v>
      </c>
    </row>
    <row r="1193" spans="2:4" x14ac:dyDescent="0.25">
      <c r="B1193" t="s">
        <v>81</v>
      </c>
      <c r="C1193">
        <v>14206</v>
      </c>
      <c r="D1193" t="s">
        <v>732</v>
      </c>
    </row>
    <row r="1194" spans="2:4" x14ac:dyDescent="0.25">
      <c r="B1194" t="s">
        <v>81</v>
      </c>
      <c r="C1194">
        <v>14206</v>
      </c>
      <c r="D1194" t="s">
        <v>732</v>
      </c>
    </row>
    <row r="1195" spans="2:4" x14ac:dyDescent="0.25">
      <c r="B1195" t="s">
        <v>81</v>
      </c>
      <c r="C1195">
        <v>14206</v>
      </c>
      <c r="D1195" t="s">
        <v>732</v>
      </c>
    </row>
    <row r="1196" spans="2:4" x14ac:dyDescent="0.25">
      <c r="B1196" t="s">
        <v>81</v>
      </c>
      <c r="C1196">
        <v>14207</v>
      </c>
      <c r="D1196" t="s">
        <v>733</v>
      </c>
    </row>
    <row r="1197" spans="2:4" x14ac:dyDescent="0.25">
      <c r="B1197" t="s">
        <v>81</v>
      </c>
      <c r="C1197">
        <v>14207</v>
      </c>
      <c r="D1197" t="s">
        <v>733</v>
      </c>
    </row>
    <row r="1198" spans="2:4" x14ac:dyDescent="0.25">
      <c r="B1198" t="s">
        <v>81</v>
      </c>
      <c r="C1198">
        <v>14208</v>
      </c>
      <c r="D1198" t="s">
        <v>734</v>
      </c>
    </row>
    <row r="1199" spans="2:4" x14ac:dyDescent="0.25">
      <c r="B1199" t="s">
        <v>81</v>
      </c>
      <c r="C1199">
        <v>14209</v>
      </c>
      <c r="D1199" t="s">
        <v>735</v>
      </c>
    </row>
    <row r="1200" spans="2:4" x14ac:dyDescent="0.25">
      <c r="B1200" t="s">
        <v>81</v>
      </c>
      <c r="C1200">
        <v>14209</v>
      </c>
      <c r="D1200" t="s">
        <v>735</v>
      </c>
    </row>
    <row r="1201" spans="2:4" x14ac:dyDescent="0.25">
      <c r="B1201" t="s">
        <v>81</v>
      </c>
      <c r="C1201">
        <v>14209</v>
      </c>
      <c r="D1201" t="s">
        <v>735</v>
      </c>
    </row>
    <row r="1202" spans="2:4" x14ac:dyDescent="0.25">
      <c r="B1202" t="s">
        <v>81</v>
      </c>
      <c r="C1202">
        <v>14209</v>
      </c>
      <c r="D1202" t="s">
        <v>735</v>
      </c>
    </row>
    <row r="1203" spans="2:4" x14ac:dyDescent="0.25">
      <c r="B1203" t="s">
        <v>81</v>
      </c>
      <c r="C1203">
        <v>14209</v>
      </c>
      <c r="D1203" t="s">
        <v>735</v>
      </c>
    </row>
    <row r="1204" spans="2:4" x14ac:dyDescent="0.25">
      <c r="B1204" t="s">
        <v>81</v>
      </c>
      <c r="C1204">
        <v>14209</v>
      </c>
      <c r="D1204" t="s">
        <v>735</v>
      </c>
    </row>
    <row r="1205" spans="2:4" x14ac:dyDescent="0.25">
      <c r="B1205" t="s">
        <v>81</v>
      </c>
      <c r="C1205">
        <v>14210</v>
      </c>
      <c r="D1205" t="s">
        <v>736</v>
      </c>
    </row>
    <row r="1206" spans="2:4" x14ac:dyDescent="0.25">
      <c r="B1206" t="s">
        <v>81</v>
      </c>
      <c r="C1206">
        <v>14210</v>
      </c>
      <c r="D1206" t="s">
        <v>736</v>
      </c>
    </row>
    <row r="1207" spans="2:4" x14ac:dyDescent="0.25">
      <c r="B1207" t="s">
        <v>81</v>
      </c>
      <c r="C1207">
        <v>14211</v>
      </c>
      <c r="D1207" t="s">
        <v>737</v>
      </c>
    </row>
    <row r="1208" spans="2:4" x14ac:dyDescent="0.25">
      <c r="B1208" t="s">
        <v>81</v>
      </c>
      <c r="C1208">
        <v>14212</v>
      </c>
      <c r="D1208" t="s">
        <v>738</v>
      </c>
    </row>
    <row r="1209" spans="2:4" x14ac:dyDescent="0.25">
      <c r="B1209" t="s">
        <v>81</v>
      </c>
      <c r="C1209">
        <v>14213</v>
      </c>
      <c r="D1209" t="s">
        <v>739</v>
      </c>
    </row>
    <row r="1210" spans="2:4" x14ac:dyDescent="0.25">
      <c r="B1210" t="s">
        <v>81</v>
      </c>
      <c r="C1210">
        <v>14214</v>
      </c>
      <c r="D1210" t="s">
        <v>740</v>
      </c>
    </row>
    <row r="1211" spans="2:4" x14ac:dyDescent="0.25">
      <c r="B1211" t="s">
        <v>81</v>
      </c>
      <c r="C1211">
        <v>14215</v>
      </c>
      <c r="D1211" t="s">
        <v>741</v>
      </c>
    </row>
    <row r="1212" spans="2:4" x14ac:dyDescent="0.25">
      <c r="B1212" t="s">
        <v>81</v>
      </c>
      <c r="C1212">
        <v>14216</v>
      </c>
      <c r="D1212" t="s">
        <v>742</v>
      </c>
    </row>
    <row r="1213" spans="2:4" x14ac:dyDescent="0.25">
      <c r="B1213" t="s">
        <v>81</v>
      </c>
      <c r="C1213">
        <v>14217</v>
      </c>
      <c r="D1213" t="s">
        <v>743</v>
      </c>
    </row>
    <row r="1214" spans="2:4" x14ac:dyDescent="0.25">
      <c r="B1214" t="s">
        <v>81</v>
      </c>
      <c r="C1214">
        <v>14218</v>
      </c>
      <c r="D1214" t="s">
        <v>744</v>
      </c>
    </row>
    <row r="1215" spans="2:4" x14ac:dyDescent="0.25">
      <c r="B1215" t="s">
        <v>81</v>
      </c>
      <c r="C1215">
        <v>14218</v>
      </c>
      <c r="D1215" t="s">
        <v>744</v>
      </c>
    </row>
    <row r="1216" spans="2:4" x14ac:dyDescent="0.25">
      <c r="B1216" t="s">
        <v>81</v>
      </c>
      <c r="C1216">
        <v>14219</v>
      </c>
      <c r="D1216" t="s">
        <v>745</v>
      </c>
    </row>
    <row r="1217" spans="2:4" x14ac:dyDescent="0.25">
      <c r="B1217" t="s">
        <v>81</v>
      </c>
      <c r="C1217">
        <v>14221</v>
      </c>
      <c r="D1217" t="s">
        <v>746</v>
      </c>
    </row>
    <row r="1218" spans="2:4" x14ac:dyDescent="0.25">
      <c r="B1218" t="s">
        <v>81</v>
      </c>
      <c r="C1218">
        <v>14221</v>
      </c>
      <c r="D1218" t="s">
        <v>746</v>
      </c>
    </row>
    <row r="1219" spans="2:4" x14ac:dyDescent="0.25">
      <c r="B1219" t="s">
        <v>81</v>
      </c>
      <c r="C1219">
        <v>14222</v>
      </c>
      <c r="D1219" t="s">
        <v>747</v>
      </c>
    </row>
    <row r="1220" spans="2:4" x14ac:dyDescent="0.25">
      <c r="B1220" t="s">
        <v>81</v>
      </c>
      <c r="C1220">
        <v>14223</v>
      </c>
      <c r="D1220" t="s">
        <v>748</v>
      </c>
    </row>
    <row r="1221" spans="2:4" x14ac:dyDescent="0.25">
      <c r="B1221" t="s">
        <v>81</v>
      </c>
      <c r="C1221">
        <v>14223</v>
      </c>
      <c r="D1221" t="s">
        <v>748</v>
      </c>
    </row>
    <row r="1222" spans="2:4" x14ac:dyDescent="0.25">
      <c r="B1222" t="s">
        <v>81</v>
      </c>
      <c r="C1222">
        <v>14223</v>
      </c>
      <c r="D1222" t="s">
        <v>748</v>
      </c>
    </row>
    <row r="1223" spans="2:4" x14ac:dyDescent="0.25">
      <c r="B1223" t="s">
        <v>81</v>
      </c>
      <c r="C1223">
        <v>14224</v>
      </c>
      <c r="D1223" t="s">
        <v>749</v>
      </c>
    </row>
    <row r="1224" spans="2:4" x14ac:dyDescent="0.25">
      <c r="B1224" t="s">
        <v>81</v>
      </c>
      <c r="C1224">
        <v>14225</v>
      </c>
      <c r="D1224" t="s">
        <v>750</v>
      </c>
    </row>
    <row r="1225" spans="2:4" x14ac:dyDescent="0.25">
      <c r="B1225" t="s">
        <v>81</v>
      </c>
      <c r="C1225">
        <v>14226</v>
      </c>
      <c r="D1225" t="s">
        <v>751</v>
      </c>
    </row>
    <row r="1226" spans="2:4" x14ac:dyDescent="0.25">
      <c r="B1226" t="s">
        <v>81</v>
      </c>
      <c r="C1226">
        <v>14226</v>
      </c>
      <c r="D1226" t="s">
        <v>751</v>
      </c>
    </row>
    <row r="1227" spans="2:4" x14ac:dyDescent="0.25">
      <c r="B1227" t="s">
        <v>81</v>
      </c>
      <c r="C1227">
        <v>14227</v>
      </c>
      <c r="D1227" t="s">
        <v>752</v>
      </c>
    </row>
    <row r="1228" spans="2:4" x14ac:dyDescent="0.25">
      <c r="B1228" t="s">
        <v>81</v>
      </c>
      <c r="C1228">
        <v>14228</v>
      </c>
      <c r="D1228" t="s">
        <v>753</v>
      </c>
    </row>
    <row r="1229" spans="2:4" x14ac:dyDescent="0.25">
      <c r="B1229" t="s">
        <v>81</v>
      </c>
      <c r="C1229">
        <v>14230</v>
      </c>
      <c r="D1229" t="s">
        <v>754</v>
      </c>
    </row>
    <row r="1230" spans="2:4" x14ac:dyDescent="0.25">
      <c r="B1230" t="s">
        <v>81</v>
      </c>
      <c r="C1230">
        <v>14230</v>
      </c>
      <c r="D1230" t="s">
        <v>754</v>
      </c>
    </row>
    <row r="1231" spans="2:4" x14ac:dyDescent="0.25">
      <c r="B1231" t="s">
        <v>81</v>
      </c>
      <c r="C1231">
        <v>14230</v>
      </c>
      <c r="D1231" t="s">
        <v>754</v>
      </c>
    </row>
    <row r="1232" spans="2:4" x14ac:dyDescent="0.25">
      <c r="B1232" t="s">
        <v>81</v>
      </c>
      <c r="C1232">
        <v>14230</v>
      </c>
      <c r="D1232" t="s">
        <v>754</v>
      </c>
    </row>
    <row r="1233" spans="2:4" x14ac:dyDescent="0.25">
      <c r="B1233" t="s">
        <v>81</v>
      </c>
      <c r="C1233">
        <v>14230</v>
      </c>
      <c r="D1233" t="s">
        <v>754</v>
      </c>
    </row>
    <row r="1234" spans="2:4" x14ac:dyDescent="0.25">
      <c r="B1234" t="s">
        <v>81</v>
      </c>
      <c r="C1234">
        <v>14231</v>
      </c>
      <c r="D1234" t="s">
        <v>755</v>
      </c>
    </row>
    <row r="1235" spans="2:4" x14ac:dyDescent="0.25">
      <c r="B1235" t="s">
        <v>81</v>
      </c>
      <c r="C1235">
        <v>14232</v>
      </c>
      <c r="D1235" t="s">
        <v>756</v>
      </c>
    </row>
    <row r="1236" spans="2:4" x14ac:dyDescent="0.25">
      <c r="B1236" t="s">
        <v>81</v>
      </c>
      <c r="C1236">
        <v>14235</v>
      </c>
      <c r="D1236" t="s">
        <v>757</v>
      </c>
    </row>
    <row r="1237" spans="2:4" x14ac:dyDescent="0.25">
      <c r="B1237" t="s">
        <v>81</v>
      </c>
      <c r="C1237">
        <v>14236</v>
      </c>
      <c r="D1237" t="s">
        <v>758</v>
      </c>
    </row>
    <row r="1238" spans="2:4" x14ac:dyDescent="0.25">
      <c r="B1238" t="s">
        <v>81</v>
      </c>
      <c r="C1238">
        <v>14239</v>
      </c>
      <c r="D1238" t="s">
        <v>759</v>
      </c>
    </row>
    <row r="1239" spans="2:4" x14ac:dyDescent="0.25">
      <c r="B1239" t="s">
        <v>81</v>
      </c>
      <c r="C1239">
        <v>14240</v>
      </c>
      <c r="D1239" t="s">
        <v>760</v>
      </c>
    </row>
    <row r="1240" spans="2:4" x14ac:dyDescent="0.25">
      <c r="B1240" t="s">
        <v>81</v>
      </c>
      <c r="C1240">
        <v>14241</v>
      </c>
      <c r="D1240" t="s">
        <v>761</v>
      </c>
    </row>
    <row r="1241" spans="2:4" x14ac:dyDescent="0.25">
      <c r="B1241" t="s">
        <v>81</v>
      </c>
      <c r="C1241">
        <v>14242</v>
      </c>
      <c r="D1241" t="s">
        <v>762</v>
      </c>
    </row>
    <row r="1242" spans="2:4" x14ac:dyDescent="0.25">
      <c r="B1242" t="s">
        <v>81</v>
      </c>
      <c r="C1242">
        <v>14242</v>
      </c>
      <c r="D1242" t="s">
        <v>762</v>
      </c>
    </row>
    <row r="1243" spans="2:4" x14ac:dyDescent="0.25">
      <c r="B1243" t="s">
        <v>81</v>
      </c>
      <c r="C1243">
        <v>14243</v>
      </c>
      <c r="D1243" t="s">
        <v>763</v>
      </c>
    </row>
    <row r="1244" spans="2:4" x14ac:dyDescent="0.25">
      <c r="B1244" t="s">
        <v>81</v>
      </c>
      <c r="C1244">
        <v>14244</v>
      </c>
      <c r="D1244" t="s">
        <v>517</v>
      </c>
    </row>
    <row r="1245" spans="2:4" x14ac:dyDescent="0.25">
      <c r="B1245" t="s">
        <v>81</v>
      </c>
      <c r="C1245">
        <v>14245</v>
      </c>
      <c r="D1245" t="s">
        <v>764</v>
      </c>
    </row>
    <row r="1246" spans="2:4" x14ac:dyDescent="0.25">
      <c r="B1246" t="s">
        <v>81</v>
      </c>
      <c r="C1246">
        <v>14246</v>
      </c>
      <c r="D1246" t="s">
        <v>765</v>
      </c>
    </row>
    <row r="1247" spans="2:4" x14ac:dyDescent="0.25">
      <c r="B1247" t="s">
        <v>81</v>
      </c>
      <c r="C1247">
        <v>14246</v>
      </c>
      <c r="D1247" t="s">
        <v>765</v>
      </c>
    </row>
    <row r="1248" spans="2:4" x14ac:dyDescent="0.25">
      <c r="B1248" t="s">
        <v>81</v>
      </c>
      <c r="C1248">
        <v>15105</v>
      </c>
      <c r="D1248" t="s">
        <v>766</v>
      </c>
    </row>
    <row r="1249" spans="2:4" x14ac:dyDescent="0.25">
      <c r="B1249" t="s">
        <v>81</v>
      </c>
      <c r="C1249">
        <v>15106</v>
      </c>
      <c r="D1249" t="s">
        <v>767</v>
      </c>
    </row>
    <row r="1250" spans="2:4" x14ac:dyDescent="0.25">
      <c r="B1250" t="s">
        <v>81</v>
      </c>
      <c r="C1250">
        <v>15106</v>
      </c>
      <c r="D1250" t="s">
        <v>767</v>
      </c>
    </row>
    <row r="1251" spans="2:4" x14ac:dyDescent="0.25">
      <c r="B1251" t="s">
        <v>81</v>
      </c>
      <c r="C1251">
        <v>15106</v>
      </c>
      <c r="D1251" t="s">
        <v>767</v>
      </c>
    </row>
    <row r="1252" spans="2:4" x14ac:dyDescent="0.25">
      <c r="B1252" t="s">
        <v>81</v>
      </c>
      <c r="C1252">
        <v>15107</v>
      </c>
      <c r="D1252" t="s">
        <v>768</v>
      </c>
    </row>
    <row r="1253" spans="2:4" x14ac:dyDescent="0.25">
      <c r="B1253" t="s">
        <v>81</v>
      </c>
      <c r="C1253">
        <v>15107</v>
      </c>
      <c r="D1253" t="s">
        <v>768</v>
      </c>
    </row>
    <row r="1254" spans="2:4" x14ac:dyDescent="0.25">
      <c r="B1254" t="s">
        <v>81</v>
      </c>
      <c r="C1254">
        <v>15108</v>
      </c>
      <c r="D1254" t="s">
        <v>769</v>
      </c>
    </row>
    <row r="1255" spans="2:4" x14ac:dyDescent="0.25">
      <c r="B1255" t="s">
        <v>81</v>
      </c>
      <c r="C1255">
        <v>15108</v>
      </c>
      <c r="D1255" t="s">
        <v>769</v>
      </c>
    </row>
    <row r="1256" spans="2:4" x14ac:dyDescent="0.25">
      <c r="B1256" t="s">
        <v>81</v>
      </c>
      <c r="C1256">
        <v>15109</v>
      </c>
      <c r="D1256" t="s">
        <v>770</v>
      </c>
    </row>
    <row r="1257" spans="2:4" x14ac:dyDescent="0.25">
      <c r="B1257" t="s">
        <v>81</v>
      </c>
      <c r="C1257">
        <v>15109</v>
      </c>
      <c r="D1257" t="s">
        <v>770</v>
      </c>
    </row>
    <row r="1258" spans="2:4" x14ac:dyDescent="0.25">
      <c r="B1258" t="s">
        <v>81</v>
      </c>
      <c r="C1258">
        <v>15109</v>
      </c>
      <c r="D1258" t="s">
        <v>770</v>
      </c>
    </row>
    <row r="1259" spans="2:4" x14ac:dyDescent="0.25">
      <c r="B1259" t="s">
        <v>81</v>
      </c>
      <c r="C1259">
        <v>15110</v>
      </c>
      <c r="D1259" t="s">
        <v>771</v>
      </c>
    </row>
    <row r="1260" spans="2:4" x14ac:dyDescent="0.25">
      <c r="B1260" t="s">
        <v>81</v>
      </c>
      <c r="C1260">
        <v>15111</v>
      </c>
      <c r="D1260" t="s">
        <v>772</v>
      </c>
    </row>
    <row r="1261" spans="2:4" x14ac:dyDescent="0.25">
      <c r="B1261" t="s">
        <v>81</v>
      </c>
      <c r="C1261">
        <v>15111</v>
      </c>
      <c r="D1261" t="s">
        <v>772</v>
      </c>
    </row>
    <row r="1262" spans="2:4" x14ac:dyDescent="0.25">
      <c r="B1262" t="s">
        <v>81</v>
      </c>
      <c r="C1262">
        <v>15113</v>
      </c>
      <c r="D1262" t="s">
        <v>773</v>
      </c>
    </row>
    <row r="1263" spans="2:4" x14ac:dyDescent="0.25">
      <c r="B1263" t="s">
        <v>81</v>
      </c>
      <c r="C1263">
        <v>15113</v>
      </c>
      <c r="D1263" t="s">
        <v>773</v>
      </c>
    </row>
    <row r="1264" spans="2:4" x14ac:dyDescent="0.25">
      <c r="B1264" t="s">
        <v>81</v>
      </c>
      <c r="C1264">
        <v>15114</v>
      </c>
      <c r="D1264" t="s">
        <v>774</v>
      </c>
    </row>
    <row r="1265" spans="2:4" x14ac:dyDescent="0.25">
      <c r="B1265" t="s">
        <v>81</v>
      </c>
      <c r="C1265">
        <v>15114</v>
      </c>
      <c r="D1265" t="s">
        <v>774</v>
      </c>
    </row>
    <row r="1266" spans="2:4" x14ac:dyDescent="0.25">
      <c r="B1266" t="s">
        <v>81</v>
      </c>
      <c r="C1266">
        <v>15115</v>
      </c>
      <c r="D1266" t="s">
        <v>775</v>
      </c>
    </row>
    <row r="1267" spans="2:4" x14ac:dyDescent="0.25">
      <c r="B1267" t="s">
        <v>81</v>
      </c>
      <c r="C1267">
        <v>15116</v>
      </c>
      <c r="D1267" t="s">
        <v>776</v>
      </c>
    </row>
    <row r="1268" spans="2:4" x14ac:dyDescent="0.25">
      <c r="B1268" t="s">
        <v>81</v>
      </c>
      <c r="C1268">
        <v>15117</v>
      </c>
      <c r="D1268" t="s">
        <v>777</v>
      </c>
    </row>
    <row r="1269" spans="2:4" x14ac:dyDescent="0.25">
      <c r="B1269" t="s">
        <v>81</v>
      </c>
      <c r="C1269">
        <v>15118</v>
      </c>
      <c r="D1269" t="s">
        <v>778</v>
      </c>
    </row>
    <row r="1270" spans="2:4" x14ac:dyDescent="0.25">
      <c r="B1270" t="s">
        <v>81</v>
      </c>
      <c r="C1270">
        <v>15119</v>
      </c>
      <c r="D1270" t="s">
        <v>779</v>
      </c>
    </row>
    <row r="1271" spans="2:4" x14ac:dyDescent="0.25">
      <c r="B1271" t="s">
        <v>81</v>
      </c>
      <c r="C1271">
        <v>15119</v>
      </c>
      <c r="D1271" t="s">
        <v>779</v>
      </c>
    </row>
    <row r="1272" spans="2:4" x14ac:dyDescent="0.25">
      <c r="B1272" t="s">
        <v>81</v>
      </c>
      <c r="C1272">
        <v>15120</v>
      </c>
      <c r="D1272" t="s">
        <v>780</v>
      </c>
    </row>
    <row r="1273" spans="2:4" x14ac:dyDescent="0.25">
      <c r="B1273" t="s">
        <v>81</v>
      </c>
      <c r="C1273">
        <v>15120</v>
      </c>
      <c r="D1273" t="s">
        <v>780</v>
      </c>
    </row>
    <row r="1274" spans="2:4" x14ac:dyDescent="0.25">
      <c r="B1274" t="s">
        <v>81</v>
      </c>
      <c r="C1274">
        <v>15120</v>
      </c>
      <c r="D1274" t="s">
        <v>780</v>
      </c>
    </row>
    <row r="1275" spans="2:4" x14ac:dyDescent="0.25">
      <c r="B1275" t="s">
        <v>81</v>
      </c>
      <c r="C1275">
        <v>15123</v>
      </c>
      <c r="D1275" t="s">
        <v>781</v>
      </c>
    </row>
    <row r="1276" spans="2:4" x14ac:dyDescent="0.25">
      <c r="B1276" t="s">
        <v>81</v>
      </c>
      <c r="C1276">
        <v>15123</v>
      </c>
      <c r="D1276" t="s">
        <v>781</v>
      </c>
    </row>
    <row r="1277" spans="2:4" x14ac:dyDescent="0.25">
      <c r="B1277" t="s">
        <v>81</v>
      </c>
      <c r="C1277">
        <v>15123</v>
      </c>
      <c r="D1277" t="s">
        <v>781</v>
      </c>
    </row>
    <row r="1278" spans="2:4" x14ac:dyDescent="0.25">
      <c r="B1278" t="s">
        <v>81</v>
      </c>
      <c r="C1278">
        <v>15123</v>
      </c>
      <c r="D1278" t="s">
        <v>781</v>
      </c>
    </row>
    <row r="1279" spans="2:4" x14ac:dyDescent="0.25">
      <c r="B1279" t="s">
        <v>81</v>
      </c>
      <c r="C1279">
        <v>15123</v>
      </c>
      <c r="D1279" t="s">
        <v>781</v>
      </c>
    </row>
    <row r="1280" spans="2:4" x14ac:dyDescent="0.25">
      <c r="B1280" t="s">
        <v>81</v>
      </c>
      <c r="C1280">
        <v>15124</v>
      </c>
      <c r="D1280" t="s">
        <v>782</v>
      </c>
    </row>
    <row r="1281" spans="2:4" x14ac:dyDescent="0.25">
      <c r="B1281" t="s">
        <v>81</v>
      </c>
      <c r="C1281">
        <v>15124</v>
      </c>
      <c r="D1281" t="s">
        <v>782</v>
      </c>
    </row>
    <row r="1282" spans="2:4" x14ac:dyDescent="0.25">
      <c r="B1282" t="s">
        <v>81</v>
      </c>
      <c r="C1282">
        <v>15124</v>
      </c>
      <c r="D1282" t="s">
        <v>782</v>
      </c>
    </row>
    <row r="1283" spans="2:4" x14ac:dyDescent="0.25">
      <c r="B1283" t="s">
        <v>81</v>
      </c>
      <c r="C1283">
        <v>15124</v>
      </c>
      <c r="D1283" t="s">
        <v>782</v>
      </c>
    </row>
    <row r="1284" spans="2:4" x14ac:dyDescent="0.25">
      <c r="B1284" t="s">
        <v>81</v>
      </c>
      <c r="C1284">
        <v>15124</v>
      </c>
      <c r="D1284" t="s">
        <v>782</v>
      </c>
    </row>
    <row r="1285" spans="2:4" x14ac:dyDescent="0.25">
      <c r="B1285" t="s">
        <v>81</v>
      </c>
      <c r="C1285">
        <v>15124</v>
      </c>
      <c r="D1285" t="s">
        <v>782</v>
      </c>
    </row>
    <row r="1286" spans="2:4" x14ac:dyDescent="0.25">
      <c r="B1286" t="s">
        <v>81</v>
      </c>
      <c r="C1286">
        <v>15124</v>
      </c>
      <c r="D1286" t="s">
        <v>782</v>
      </c>
    </row>
    <row r="1287" spans="2:4" x14ac:dyDescent="0.25">
      <c r="B1287" t="s">
        <v>81</v>
      </c>
      <c r="C1287">
        <v>15124</v>
      </c>
      <c r="D1287" t="s">
        <v>782</v>
      </c>
    </row>
    <row r="1288" spans="2:4" x14ac:dyDescent="0.25">
      <c r="B1288" t="s">
        <v>81</v>
      </c>
      <c r="C1288">
        <v>15124</v>
      </c>
      <c r="D1288" t="s">
        <v>782</v>
      </c>
    </row>
    <row r="1289" spans="2:4" x14ac:dyDescent="0.25">
      <c r="B1289" t="s">
        <v>81</v>
      </c>
      <c r="C1289">
        <v>15124</v>
      </c>
      <c r="D1289" t="s">
        <v>782</v>
      </c>
    </row>
    <row r="1290" spans="2:4" x14ac:dyDescent="0.25">
      <c r="B1290" t="s">
        <v>81</v>
      </c>
      <c r="C1290">
        <v>15126</v>
      </c>
      <c r="D1290" t="s">
        <v>783</v>
      </c>
    </row>
    <row r="1291" spans="2:4" x14ac:dyDescent="0.25">
      <c r="B1291" t="s">
        <v>81</v>
      </c>
      <c r="C1291">
        <v>15126</v>
      </c>
      <c r="D1291" t="s">
        <v>783</v>
      </c>
    </row>
    <row r="1292" spans="2:4" x14ac:dyDescent="0.25">
      <c r="B1292" t="s">
        <v>81</v>
      </c>
      <c r="C1292">
        <v>15126</v>
      </c>
      <c r="D1292" t="s">
        <v>783</v>
      </c>
    </row>
    <row r="1293" spans="2:4" x14ac:dyDescent="0.25">
      <c r="B1293" t="s">
        <v>81</v>
      </c>
      <c r="C1293">
        <v>15126</v>
      </c>
      <c r="D1293" t="s">
        <v>783</v>
      </c>
    </row>
    <row r="1294" spans="2:4" x14ac:dyDescent="0.25">
      <c r="B1294" t="s">
        <v>81</v>
      </c>
      <c r="C1294">
        <v>15126</v>
      </c>
      <c r="D1294" t="s">
        <v>783</v>
      </c>
    </row>
    <row r="1295" spans="2:4" x14ac:dyDescent="0.25">
      <c r="B1295" t="s">
        <v>81</v>
      </c>
      <c r="C1295">
        <v>15127</v>
      </c>
      <c r="D1295" t="s">
        <v>784</v>
      </c>
    </row>
    <row r="1296" spans="2:4" x14ac:dyDescent="0.25">
      <c r="B1296" t="s">
        <v>81</v>
      </c>
      <c r="C1296">
        <v>15127</v>
      </c>
      <c r="D1296" t="s">
        <v>784</v>
      </c>
    </row>
    <row r="1297" spans="2:4" x14ac:dyDescent="0.25">
      <c r="B1297" t="s">
        <v>81</v>
      </c>
      <c r="C1297">
        <v>15127</v>
      </c>
      <c r="D1297" t="s">
        <v>784</v>
      </c>
    </row>
    <row r="1298" spans="2:4" x14ac:dyDescent="0.25">
      <c r="B1298" t="s">
        <v>81</v>
      </c>
      <c r="C1298">
        <v>15127</v>
      </c>
      <c r="D1298" t="s">
        <v>784</v>
      </c>
    </row>
    <row r="1299" spans="2:4" x14ac:dyDescent="0.25">
      <c r="B1299" t="s">
        <v>81</v>
      </c>
      <c r="C1299">
        <v>15127</v>
      </c>
      <c r="D1299" t="s">
        <v>784</v>
      </c>
    </row>
    <row r="1300" spans="2:4" x14ac:dyDescent="0.25">
      <c r="B1300" t="s">
        <v>81</v>
      </c>
      <c r="C1300">
        <v>15127</v>
      </c>
      <c r="D1300" t="s">
        <v>784</v>
      </c>
    </row>
    <row r="1301" spans="2:4" x14ac:dyDescent="0.25">
      <c r="B1301" t="s">
        <v>81</v>
      </c>
      <c r="C1301">
        <v>15127</v>
      </c>
      <c r="D1301" t="s">
        <v>784</v>
      </c>
    </row>
    <row r="1302" spans="2:4" x14ac:dyDescent="0.25">
      <c r="B1302" t="s">
        <v>81</v>
      </c>
      <c r="C1302">
        <v>15128</v>
      </c>
      <c r="D1302" t="s">
        <v>785</v>
      </c>
    </row>
    <row r="1303" spans="2:4" x14ac:dyDescent="0.25">
      <c r="B1303" t="s">
        <v>81</v>
      </c>
      <c r="C1303">
        <v>15128</v>
      </c>
      <c r="D1303" t="s">
        <v>785</v>
      </c>
    </row>
    <row r="1304" spans="2:4" x14ac:dyDescent="0.25">
      <c r="B1304" t="s">
        <v>81</v>
      </c>
      <c r="C1304">
        <v>15128</v>
      </c>
      <c r="D1304" t="s">
        <v>785</v>
      </c>
    </row>
    <row r="1305" spans="2:4" x14ac:dyDescent="0.25">
      <c r="B1305" t="s">
        <v>81</v>
      </c>
      <c r="C1305">
        <v>15128</v>
      </c>
      <c r="D1305" t="s">
        <v>785</v>
      </c>
    </row>
    <row r="1306" spans="2:4" x14ac:dyDescent="0.25">
      <c r="B1306" t="s">
        <v>81</v>
      </c>
      <c r="C1306">
        <v>15128</v>
      </c>
      <c r="D1306" t="s">
        <v>785</v>
      </c>
    </row>
    <row r="1307" spans="2:4" x14ac:dyDescent="0.25">
      <c r="B1307" t="s">
        <v>81</v>
      </c>
      <c r="C1307">
        <v>15128</v>
      </c>
      <c r="D1307" t="s">
        <v>785</v>
      </c>
    </row>
    <row r="1308" spans="2:4" x14ac:dyDescent="0.25">
      <c r="B1308" t="s">
        <v>81</v>
      </c>
      <c r="C1308">
        <v>15128</v>
      </c>
      <c r="D1308" t="s">
        <v>785</v>
      </c>
    </row>
    <row r="1309" spans="2:4" x14ac:dyDescent="0.25">
      <c r="B1309" t="s">
        <v>81</v>
      </c>
      <c r="C1309">
        <v>15128</v>
      </c>
      <c r="D1309" t="s">
        <v>785</v>
      </c>
    </row>
    <row r="1310" spans="2:4" x14ac:dyDescent="0.25">
      <c r="B1310" t="s">
        <v>81</v>
      </c>
      <c r="C1310">
        <v>15129</v>
      </c>
      <c r="D1310" t="s">
        <v>786</v>
      </c>
    </row>
    <row r="1311" spans="2:4" x14ac:dyDescent="0.25">
      <c r="B1311" t="s">
        <v>81</v>
      </c>
      <c r="C1311">
        <v>15129</v>
      </c>
      <c r="D1311" t="s">
        <v>786</v>
      </c>
    </row>
    <row r="1312" spans="2:4" x14ac:dyDescent="0.25">
      <c r="B1312" t="s">
        <v>81</v>
      </c>
      <c r="C1312">
        <v>15129</v>
      </c>
      <c r="D1312" t="s">
        <v>786</v>
      </c>
    </row>
    <row r="1313" spans="2:4" x14ac:dyDescent="0.25">
      <c r="B1313" t="s">
        <v>81</v>
      </c>
      <c r="C1313">
        <v>15129</v>
      </c>
      <c r="D1313" t="s">
        <v>786</v>
      </c>
    </row>
    <row r="1314" spans="2:4" x14ac:dyDescent="0.25">
      <c r="B1314" t="s">
        <v>81</v>
      </c>
      <c r="C1314">
        <v>15129</v>
      </c>
      <c r="D1314" t="s">
        <v>786</v>
      </c>
    </row>
    <row r="1315" spans="2:4" x14ac:dyDescent="0.25">
      <c r="B1315" t="s">
        <v>81</v>
      </c>
      <c r="C1315">
        <v>15129</v>
      </c>
      <c r="D1315" t="s">
        <v>786</v>
      </c>
    </row>
    <row r="1316" spans="2:4" x14ac:dyDescent="0.25">
      <c r="B1316" t="s">
        <v>81</v>
      </c>
      <c r="C1316">
        <v>15129</v>
      </c>
      <c r="D1316" t="s">
        <v>786</v>
      </c>
    </row>
    <row r="1317" spans="2:4" x14ac:dyDescent="0.25">
      <c r="B1317" t="s">
        <v>81</v>
      </c>
      <c r="C1317">
        <v>15129</v>
      </c>
      <c r="D1317" t="s">
        <v>786</v>
      </c>
    </row>
    <row r="1318" spans="2:4" x14ac:dyDescent="0.25">
      <c r="B1318" t="s">
        <v>81</v>
      </c>
      <c r="C1318">
        <v>15131</v>
      </c>
      <c r="D1318" t="s">
        <v>787</v>
      </c>
    </row>
    <row r="1319" spans="2:4" x14ac:dyDescent="0.25">
      <c r="B1319" t="s">
        <v>81</v>
      </c>
      <c r="C1319">
        <v>15132</v>
      </c>
      <c r="D1319" t="s">
        <v>788</v>
      </c>
    </row>
    <row r="1320" spans="2:4" x14ac:dyDescent="0.25">
      <c r="B1320" t="s">
        <v>81</v>
      </c>
      <c r="C1320">
        <v>15133</v>
      </c>
      <c r="D1320" t="s">
        <v>789</v>
      </c>
    </row>
    <row r="1321" spans="2:4" x14ac:dyDescent="0.25">
      <c r="B1321" t="s">
        <v>81</v>
      </c>
      <c r="C1321">
        <v>15133</v>
      </c>
      <c r="D1321" t="s">
        <v>789</v>
      </c>
    </row>
    <row r="1322" spans="2:4" x14ac:dyDescent="0.25">
      <c r="B1322" t="s">
        <v>81</v>
      </c>
      <c r="C1322">
        <v>15133</v>
      </c>
      <c r="D1322" t="s">
        <v>789</v>
      </c>
    </row>
    <row r="1323" spans="2:4" x14ac:dyDescent="0.25">
      <c r="B1323" t="s">
        <v>81</v>
      </c>
      <c r="C1323">
        <v>15141</v>
      </c>
      <c r="D1323" t="s">
        <v>790</v>
      </c>
    </row>
    <row r="1324" spans="2:4" x14ac:dyDescent="0.25">
      <c r="B1324" t="s">
        <v>81</v>
      </c>
      <c r="C1324">
        <v>15141</v>
      </c>
      <c r="D1324" t="s">
        <v>790</v>
      </c>
    </row>
    <row r="1325" spans="2:4" x14ac:dyDescent="0.25">
      <c r="B1325" t="s">
        <v>81</v>
      </c>
      <c r="C1325">
        <v>15141</v>
      </c>
      <c r="D1325" t="s">
        <v>790</v>
      </c>
    </row>
    <row r="1326" spans="2:4" x14ac:dyDescent="0.25">
      <c r="B1326" t="s">
        <v>81</v>
      </c>
      <c r="C1326">
        <v>15142</v>
      </c>
      <c r="D1326" t="s">
        <v>791</v>
      </c>
    </row>
    <row r="1327" spans="2:4" x14ac:dyDescent="0.25">
      <c r="B1327" t="s">
        <v>81</v>
      </c>
      <c r="C1327">
        <v>15142</v>
      </c>
      <c r="D1327" t="s">
        <v>791</v>
      </c>
    </row>
    <row r="1328" spans="2:4" x14ac:dyDescent="0.25">
      <c r="B1328" t="s">
        <v>81</v>
      </c>
      <c r="C1328">
        <v>15142</v>
      </c>
      <c r="D1328" t="s">
        <v>791</v>
      </c>
    </row>
    <row r="1329" spans="2:4" x14ac:dyDescent="0.25">
      <c r="B1329" t="s">
        <v>81</v>
      </c>
      <c r="C1329">
        <v>15143</v>
      </c>
      <c r="D1329" t="s">
        <v>792</v>
      </c>
    </row>
    <row r="1330" spans="2:4" x14ac:dyDescent="0.25">
      <c r="B1330" t="s">
        <v>81</v>
      </c>
      <c r="C1330">
        <v>15143</v>
      </c>
      <c r="D1330" t="s">
        <v>792</v>
      </c>
    </row>
    <row r="1331" spans="2:4" x14ac:dyDescent="0.25">
      <c r="B1331" t="s">
        <v>81</v>
      </c>
      <c r="C1331">
        <v>15144</v>
      </c>
      <c r="D1331" t="s">
        <v>793</v>
      </c>
    </row>
    <row r="1332" spans="2:4" x14ac:dyDescent="0.25">
      <c r="B1332" t="s">
        <v>81</v>
      </c>
      <c r="C1332">
        <v>15144</v>
      </c>
      <c r="D1332" t="s">
        <v>793</v>
      </c>
    </row>
    <row r="1333" spans="2:4" x14ac:dyDescent="0.25">
      <c r="B1333" t="s">
        <v>81</v>
      </c>
      <c r="C1333">
        <v>15145</v>
      </c>
      <c r="D1333" t="s">
        <v>794</v>
      </c>
    </row>
    <row r="1334" spans="2:4" x14ac:dyDescent="0.25">
      <c r="B1334" t="s">
        <v>81</v>
      </c>
      <c r="C1334">
        <v>15145</v>
      </c>
      <c r="D1334" t="s">
        <v>794</v>
      </c>
    </row>
    <row r="1335" spans="2:4" x14ac:dyDescent="0.25">
      <c r="B1335" t="s">
        <v>81</v>
      </c>
      <c r="C1335">
        <v>15146</v>
      </c>
      <c r="D1335" t="s">
        <v>795</v>
      </c>
    </row>
    <row r="1336" spans="2:4" x14ac:dyDescent="0.25">
      <c r="B1336" t="s">
        <v>81</v>
      </c>
      <c r="C1336">
        <v>15146</v>
      </c>
      <c r="D1336" t="s">
        <v>795</v>
      </c>
    </row>
    <row r="1337" spans="2:4" x14ac:dyDescent="0.25">
      <c r="B1337" t="s">
        <v>81</v>
      </c>
      <c r="C1337">
        <v>15146</v>
      </c>
      <c r="D1337" t="s">
        <v>795</v>
      </c>
    </row>
    <row r="1338" spans="2:4" x14ac:dyDescent="0.25">
      <c r="B1338" t="s">
        <v>81</v>
      </c>
      <c r="C1338">
        <v>15146</v>
      </c>
      <c r="D1338" t="s">
        <v>795</v>
      </c>
    </row>
    <row r="1339" spans="2:4" x14ac:dyDescent="0.25">
      <c r="B1339" t="s">
        <v>81</v>
      </c>
      <c r="C1339">
        <v>15146</v>
      </c>
      <c r="D1339" t="s">
        <v>795</v>
      </c>
    </row>
    <row r="1340" spans="2:4" x14ac:dyDescent="0.25">
      <c r="B1340" t="s">
        <v>81</v>
      </c>
      <c r="C1340">
        <v>15147</v>
      </c>
      <c r="D1340" t="s">
        <v>796</v>
      </c>
    </row>
    <row r="1341" spans="2:4" x14ac:dyDescent="0.25">
      <c r="B1341" t="s">
        <v>81</v>
      </c>
      <c r="C1341">
        <v>15147</v>
      </c>
      <c r="D1341" t="s">
        <v>796</v>
      </c>
    </row>
    <row r="1342" spans="2:4" x14ac:dyDescent="0.25">
      <c r="B1342" t="s">
        <v>81</v>
      </c>
      <c r="C1342">
        <v>15147</v>
      </c>
      <c r="D1342" t="s">
        <v>796</v>
      </c>
    </row>
    <row r="1343" spans="2:4" x14ac:dyDescent="0.25">
      <c r="B1343" t="s">
        <v>81</v>
      </c>
      <c r="C1343">
        <v>15149</v>
      </c>
      <c r="D1343" t="s">
        <v>797</v>
      </c>
    </row>
    <row r="1344" spans="2:4" x14ac:dyDescent="0.25">
      <c r="B1344" t="s">
        <v>81</v>
      </c>
      <c r="C1344">
        <v>15150</v>
      </c>
      <c r="D1344" t="s">
        <v>798</v>
      </c>
    </row>
    <row r="1345" spans="2:4" x14ac:dyDescent="0.25">
      <c r="B1345" t="s">
        <v>81</v>
      </c>
      <c r="C1345">
        <v>15150</v>
      </c>
      <c r="D1345" t="s">
        <v>798</v>
      </c>
    </row>
    <row r="1346" spans="2:4" x14ac:dyDescent="0.25">
      <c r="B1346" t="s">
        <v>81</v>
      </c>
      <c r="C1346">
        <v>15150</v>
      </c>
      <c r="D1346" t="s">
        <v>798</v>
      </c>
    </row>
    <row r="1347" spans="2:4" x14ac:dyDescent="0.25">
      <c r="B1347" t="s">
        <v>81</v>
      </c>
      <c r="C1347">
        <v>15151</v>
      </c>
      <c r="D1347" t="s">
        <v>799</v>
      </c>
    </row>
    <row r="1348" spans="2:4" x14ac:dyDescent="0.25">
      <c r="B1348" t="s">
        <v>81</v>
      </c>
      <c r="C1348">
        <v>15151</v>
      </c>
      <c r="D1348" t="s">
        <v>799</v>
      </c>
    </row>
    <row r="1349" spans="2:4" x14ac:dyDescent="0.25">
      <c r="B1349" t="s">
        <v>81</v>
      </c>
      <c r="C1349">
        <v>15151</v>
      </c>
      <c r="D1349" t="s">
        <v>799</v>
      </c>
    </row>
    <row r="1350" spans="2:4" x14ac:dyDescent="0.25">
      <c r="B1350" t="s">
        <v>81</v>
      </c>
      <c r="C1350">
        <v>15151</v>
      </c>
      <c r="D1350" t="s">
        <v>799</v>
      </c>
    </row>
    <row r="1351" spans="2:4" x14ac:dyDescent="0.25">
      <c r="B1351" t="s">
        <v>81</v>
      </c>
      <c r="C1351">
        <v>15151</v>
      </c>
      <c r="D1351" t="s">
        <v>799</v>
      </c>
    </row>
    <row r="1352" spans="2:4" x14ac:dyDescent="0.25">
      <c r="B1352" t="s">
        <v>81</v>
      </c>
      <c r="C1352">
        <v>15151</v>
      </c>
      <c r="D1352" t="s">
        <v>799</v>
      </c>
    </row>
    <row r="1353" spans="2:4" x14ac:dyDescent="0.25">
      <c r="B1353" t="s">
        <v>81</v>
      </c>
      <c r="C1353">
        <v>15151</v>
      </c>
      <c r="D1353" t="s">
        <v>799</v>
      </c>
    </row>
    <row r="1354" spans="2:4" x14ac:dyDescent="0.25">
      <c r="B1354" t="s">
        <v>81</v>
      </c>
      <c r="C1354">
        <v>15151</v>
      </c>
      <c r="D1354" t="s">
        <v>799</v>
      </c>
    </row>
    <row r="1355" spans="2:4" x14ac:dyDescent="0.25">
      <c r="B1355" t="s">
        <v>81</v>
      </c>
      <c r="C1355">
        <v>15152</v>
      </c>
      <c r="D1355" t="s">
        <v>800</v>
      </c>
    </row>
    <row r="1356" spans="2:4" x14ac:dyDescent="0.25">
      <c r="B1356" t="s">
        <v>81</v>
      </c>
      <c r="C1356">
        <v>15152</v>
      </c>
      <c r="D1356" t="s">
        <v>800</v>
      </c>
    </row>
    <row r="1357" spans="2:4" x14ac:dyDescent="0.25">
      <c r="B1357" t="s">
        <v>81</v>
      </c>
      <c r="C1357">
        <v>15152</v>
      </c>
      <c r="D1357" t="s">
        <v>800</v>
      </c>
    </row>
    <row r="1358" spans="2:4" x14ac:dyDescent="0.25">
      <c r="B1358" t="s">
        <v>81</v>
      </c>
      <c r="C1358">
        <v>15152</v>
      </c>
      <c r="D1358" t="s">
        <v>800</v>
      </c>
    </row>
    <row r="1359" spans="2:4" x14ac:dyDescent="0.25">
      <c r="B1359" t="s">
        <v>81</v>
      </c>
      <c r="C1359">
        <v>15153</v>
      </c>
      <c r="D1359" t="s">
        <v>801</v>
      </c>
    </row>
    <row r="1360" spans="2:4" x14ac:dyDescent="0.25">
      <c r="B1360" t="s">
        <v>81</v>
      </c>
      <c r="C1360">
        <v>15153</v>
      </c>
      <c r="D1360" t="s">
        <v>801</v>
      </c>
    </row>
    <row r="1361" spans="2:4" x14ac:dyDescent="0.25">
      <c r="B1361" t="s">
        <v>81</v>
      </c>
      <c r="C1361">
        <v>15153</v>
      </c>
      <c r="D1361" t="s">
        <v>801</v>
      </c>
    </row>
    <row r="1362" spans="2:4" x14ac:dyDescent="0.25">
      <c r="B1362" t="s">
        <v>81</v>
      </c>
      <c r="C1362">
        <v>15153</v>
      </c>
      <c r="D1362" t="s">
        <v>801</v>
      </c>
    </row>
    <row r="1363" spans="2:4" x14ac:dyDescent="0.25">
      <c r="B1363" t="s">
        <v>81</v>
      </c>
      <c r="C1363">
        <v>15154</v>
      </c>
      <c r="D1363" t="s">
        <v>802</v>
      </c>
    </row>
    <row r="1364" spans="2:4" x14ac:dyDescent="0.25">
      <c r="B1364" t="s">
        <v>81</v>
      </c>
      <c r="C1364">
        <v>15154</v>
      </c>
      <c r="D1364" t="s">
        <v>802</v>
      </c>
    </row>
    <row r="1365" spans="2:4" x14ac:dyDescent="0.25">
      <c r="B1365" t="s">
        <v>81</v>
      </c>
      <c r="C1365">
        <v>15155</v>
      </c>
      <c r="D1365" t="s">
        <v>803</v>
      </c>
    </row>
    <row r="1366" spans="2:4" x14ac:dyDescent="0.25">
      <c r="B1366" t="s">
        <v>81</v>
      </c>
      <c r="C1366">
        <v>15155</v>
      </c>
      <c r="D1366" t="s">
        <v>803</v>
      </c>
    </row>
    <row r="1367" spans="2:4" x14ac:dyDescent="0.25">
      <c r="B1367" t="s">
        <v>81</v>
      </c>
      <c r="C1367">
        <v>15155</v>
      </c>
      <c r="D1367" t="s">
        <v>803</v>
      </c>
    </row>
    <row r="1368" spans="2:4" x14ac:dyDescent="0.25">
      <c r="B1368" t="s">
        <v>81</v>
      </c>
      <c r="C1368">
        <v>15155</v>
      </c>
      <c r="D1368" t="s">
        <v>803</v>
      </c>
    </row>
    <row r="1369" spans="2:4" x14ac:dyDescent="0.25">
      <c r="B1369" t="s">
        <v>81</v>
      </c>
      <c r="C1369">
        <v>15156</v>
      </c>
      <c r="D1369" t="s">
        <v>804</v>
      </c>
    </row>
    <row r="1370" spans="2:4" x14ac:dyDescent="0.25">
      <c r="B1370" t="s">
        <v>81</v>
      </c>
      <c r="C1370">
        <v>15156</v>
      </c>
      <c r="D1370" t="s">
        <v>804</v>
      </c>
    </row>
    <row r="1371" spans="2:4" x14ac:dyDescent="0.25">
      <c r="B1371" t="s">
        <v>81</v>
      </c>
      <c r="C1371">
        <v>15156</v>
      </c>
      <c r="D1371" t="s">
        <v>804</v>
      </c>
    </row>
    <row r="1372" spans="2:4" x14ac:dyDescent="0.25">
      <c r="B1372" t="s">
        <v>81</v>
      </c>
      <c r="C1372">
        <v>15156</v>
      </c>
      <c r="D1372" t="s">
        <v>804</v>
      </c>
    </row>
    <row r="1373" spans="2:4" x14ac:dyDescent="0.25">
      <c r="B1373" t="s">
        <v>81</v>
      </c>
      <c r="C1373">
        <v>15156</v>
      </c>
      <c r="D1373" t="s">
        <v>804</v>
      </c>
    </row>
    <row r="1374" spans="2:4" x14ac:dyDescent="0.25">
      <c r="B1374" t="s">
        <v>81</v>
      </c>
      <c r="C1374">
        <v>15156</v>
      </c>
      <c r="D1374" t="s">
        <v>804</v>
      </c>
    </row>
    <row r="1375" spans="2:4" x14ac:dyDescent="0.25">
      <c r="B1375" t="s">
        <v>81</v>
      </c>
      <c r="C1375">
        <v>15156</v>
      </c>
      <c r="D1375" t="s">
        <v>804</v>
      </c>
    </row>
    <row r="1376" spans="2:4" x14ac:dyDescent="0.25">
      <c r="B1376" t="s">
        <v>81</v>
      </c>
      <c r="C1376">
        <v>15157</v>
      </c>
      <c r="D1376" t="s">
        <v>805</v>
      </c>
    </row>
    <row r="1377" spans="2:4" x14ac:dyDescent="0.25">
      <c r="B1377" t="s">
        <v>81</v>
      </c>
      <c r="C1377">
        <v>15157</v>
      </c>
      <c r="D1377" t="s">
        <v>805</v>
      </c>
    </row>
    <row r="1378" spans="2:4" x14ac:dyDescent="0.25">
      <c r="B1378" t="s">
        <v>81</v>
      </c>
      <c r="C1378">
        <v>15157</v>
      </c>
      <c r="D1378" t="s">
        <v>805</v>
      </c>
    </row>
    <row r="1379" spans="2:4" x14ac:dyDescent="0.25">
      <c r="B1379" t="s">
        <v>81</v>
      </c>
      <c r="C1379">
        <v>15158</v>
      </c>
      <c r="D1379" t="s">
        <v>806</v>
      </c>
    </row>
    <row r="1380" spans="2:4" x14ac:dyDescent="0.25">
      <c r="B1380" t="s">
        <v>81</v>
      </c>
      <c r="C1380">
        <v>15159</v>
      </c>
      <c r="D1380" t="s">
        <v>807</v>
      </c>
    </row>
    <row r="1381" spans="2:4" x14ac:dyDescent="0.25">
      <c r="B1381" t="s">
        <v>81</v>
      </c>
      <c r="C1381">
        <v>15159</v>
      </c>
      <c r="D1381" t="s">
        <v>807</v>
      </c>
    </row>
    <row r="1382" spans="2:4" x14ac:dyDescent="0.25">
      <c r="B1382" t="s">
        <v>81</v>
      </c>
      <c r="C1382">
        <v>15159</v>
      </c>
      <c r="D1382" t="s">
        <v>807</v>
      </c>
    </row>
    <row r="1383" spans="2:4" x14ac:dyDescent="0.25">
      <c r="B1383" t="s">
        <v>81</v>
      </c>
      <c r="C1383">
        <v>15159</v>
      </c>
      <c r="D1383" t="s">
        <v>807</v>
      </c>
    </row>
    <row r="1384" spans="2:4" x14ac:dyDescent="0.25">
      <c r="B1384" t="s">
        <v>81</v>
      </c>
      <c r="C1384">
        <v>15159</v>
      </c>
      <c r="D1384" t="s">
        <v>807</v>
      </c>
    </row>
    <row r="1385" spans="2:4" x14ac:dyDescent="0.25">
      <c r="B1385" t="s">
        <v>81</v>
      </c>
      <c r="C1385">
        <v>15159</v>
      </c>
      <c r="D1385" t="s">
        <v>807</v>
      </c>
    </row>
    <row r="1386" spans="2:4" x14ac:dyDescent="0.25">
      <c r="B1386" t="s">
        <v>81</v>
      </c>
      <c r="C1386">
        <v>15160</v>
      </c>
      <c r="D1386" t="s">
        <v>808</v>
      </c>
    </row>
    <row r="1387" spans="2:4" x14ac:dyDescent="0.25">
      <c r="B1387" t="s">
        <v>81</v>
      </c>
      <c r="C1387">
        <v>15161</v>
      </c>
      <c r="D1387" t="s">
        <v>809</v>
      </c>
    </row>
    <row r="1388" spans="2:4" x14ac:dyDescent="0.25">
      <c r="B1388" t="s">
        <v>81</v>
      </c>
      <c r="C1388">
        <v>15161</v>
      </c>
      <c r="D1388" t="s">
        <v>809</v>
      </c>
    </row>
    <row r="1389" spans="2:4" x14ac:dyDescent="0.25">
      <c r="B1389" t="s">
        <v>81</v>
      </c>
      <c r="C1389">
        <v>15161</v>
      </c>
      <c r="D1389" t="s">
        <v>809</v>
      </c>
    </row>
    <row r="1390" spans="2:4" x14ac:dyDescent="0.25">
      <c r="B1390" t="s">
        <v>81</v>
      </c>
      <c r="C1390">
        <v>15161</v>
      </c>
      <c r="D1390" t="s">
        <v>809</v>
      </c>
    </row>
    <row r="1391" spans="2:4" x14ac:dyDescent="0.25">
      <c r="B1391" t="s">
        <v>81</v>
      </c>
      <c r="C1391">
        <v>15161</v>
      </c>
      <c r="D1391" t="s">
        <v>809</v>
      </c>
    </row>
    <row r="1392" spans="2:4" x14ac:dyDescent="0.25">
      <c r="B1392" t="s">
        <v>81</v>
      </c>
      <c r="C1392">
        <v>15161</v>
      </c>
      <c r="D1392" t="s">
        <v>809</v>
      </c>
    </row>
    <row r="1393" spans="2:4" x14ac:dyDescent="0.25">
      <c r="B1393" t="s">
        <v>81</v>
      </c>
      <c r="C1393">
        <v>15161</v>
      </c>
      <c r="D1393" t="s">
        <v>809</v>
      </c>
    </row>
    <row r="1394" spans="2:4" x14ac:dyDescent="0.25">
      <c r="B1394" t="s">
        <v>81</v>
      </c>
      <c r="C1394">
        <v>15162</v>
      </c>
      <c r="D1394" t="s">
        <v>810</v>
      </c>
    </row>
    <row r="1395" spans="2:4" x14ac:dyDescent="0.25">
      <c r="B1395" t="s">
        <v>81</v>
      </c>
      <c r="C1395">
        <v>15162</v>
      </c>
      <c r="D1395" t="s">
        <v>810</v>
      </c>
    </row>
    <row r="1396" spans="2:4" x14ac:dyDescent="0.25">
      <c r="B1396" t="s">
        <v>81</v>
      </c>
      <c r="C1396">
        <v>15162</v>
      </c>
      <c r="D1396" t="s">
        <v>810</v>
      </c>
    </row>
    <row r="1397" spans="2:4" x14ac:dyDescent="0.25">
      <c r="B1397" t="s">
        <v>81</v>
      </c>
      <c r="C1397">
        <v>15162</v>
      </c>
      <c r="D1397" t="s">
        <v>810</v>
      </c>
    </row>
    <row r="1398" spans="2:4" x14ac:dyDescent="0.25">
      <c r="B1398" t="s">
        <v>81</v>
      </c>
      <c r="C1398">
        <v>15162</v>
      </c>
      <c r="D1398" t="s">
        <v>810</v>
      </c>
    </row>
    <row r="1399" spans="2:4" x14ac:dyDescent="0.25">
      <c r="B1399" t="s">
        <v>81</v>
      </c>
      <c r="C1399">
        <v>15164</v>
      </c>
      <c r="D1399" t="s">
        <v>811</v>
      </c>
    </row>
    <row r="1400" spans="2:4" x14ac:dyDescent="0.25">
      <c r="B1400" t="s">
        <v>81</v>
      </c>
      <c r="C1400">
        <v>15165</v>
      </c>
      <c r="D1400" t="s">
        <v>812</v>
      </c>
    </row>
    <row r="1401" spans="2:4" x14ac:dyDescent="0.25">
      <c r="B1401" t="s">
        <v>81</v>
      </c>
      <c r="C1401">
        <v>15166</v>
      </c>
      <c r="D1401" t="s">
        <v>813</v>
      </c>
    </row>
    <row r="1402" spans="2:4" x14ac:dyDescent="0.25">
      <c r="B1402" t="s">
        <v>81</v>
      </c>
      <c r="C1402">
        <v>15167</v>
      </c>
      <c r="D1402" t="s">
        <v>814</v>
      </c>
    </row>
    <row r="1403" spans="2:4" x14ac:dyDescent="0.25">
      <c r="B1403" t="s">
        <v>81</v>
      </c>
      <c r="C1403">
        <v>15167</v>
      </c>
      <c r="D1403" t="s">
        <v>814</v>
      </c>
    </row>
    <row r="1404" spans="2:4" x14ac:dyDescent="0.25">
      <c r="B1404" t="s">
        <v>81</v>
      </c>
      <c r="C1404">
        <v>15167</v>
      </c>
      <c r="D1404" t="s">
        <v>814</v>
      </c>
    </row>
    <row r="1405" spans="2:4" x14ac:dyDescent="0.25">
      <c r="B1405" t="s">
        <v>81</v>
      </c>
      <c r="C1405">
        <v>15168</v>
      </c>
      <c r="D1405" t="s">
        <v>815</v>
      </c>
    </row>
    <row r="1406" spans="2:4" x14ac:dyDescent="0.25">
      <c r="B1406" t="s">
        <v>81</v>
      </c>
      <c r="C1406">
        <v>15169</v>
      </c>
      <c r="D1406" t="s">
        <v>816</v>
      </c>
    </row>
    <row r="1407" spans="2:4" x14ac:dyDescent="0.25">
      <c r="B1407" t="s">
        <v>81</v>
      </c>
      <c r="C1407">
        <v>15170</v>
      </c>
      <c r="D1407" t="s">
        <v>817</v>
      </c>
    </row>
    <row r="1408" spans="2:4" x14ac:dyDescent="0.25">
      <c r="B1408" t="s">
        <v>81</v>
      </c>
      <c r="C1408">
        <v>15170</v>
      </c>
      <c r="D1408" t="s">
        <v>817</v>
      </c>
    </row>
    <row r="1409" spans="2:4" x14ac:dyDescent="0.25">
      <c r="B1409" t="s">
        <v>81</v>
      </c>
      <c r="C1409">
        <v>15170</v>
      </c>
      <c r="D1409" t="s">
        <v>817</v>
      </c>
    </row>
    <row r="1410" spans="2:4" x14ac:dyDescent="0.25">
      <c r="B1410" t="s">
        <v>81</v>
      </c>
      <c r="C1410">
        <v>15171</v>
      </c>
      <c r="D1410" t="s">
        <v>818</v>
      </c>
    </row>
    <row r="1411" spans="2:4" x14ac:dyDescent="0.25">
      <c r="B1411" t="s">
        <v>81</v>
      </c>
      <c r="C1411">
        <v>15171</v>
      </c>
      <c r="D1411" t="s">
        <v>818</v>
      </c>
    </row>
    <row r="1412" spans="2:4" x14ac:dyDescent="0.25">
      <c r="B1412" t="s">
        <v>81</v>
      </c>
      <c r="C1412">
        <v>15171</v>
      </c>
      <c r="D1412" t="s">
        <v>818</v>
      </c>
    </row>
    <row r="1413" spans="2:4" x14ac:dyDescent="0.25">
      <c r="B1413" t="s">
        <v>81</v>
      </c>
      <c r="C1413">
        <v>15171</v>
      </c>
      <c r="D1413" t="s">
        <v>818</v>
      </c>
    </row>
    <row r="1414" spans="2:4" x14ac:dyDescent="0.25">
      <c r="B1414" t="s">
        <v>81</v>
      </c>
      <c r="C1414">
        <v>15172</v>
      </c>
      <c r="D1414" t="s">
        <v>819</v>
      </c>
    </row>
    <row r="1415" spans="2:4" x14ac:dyDescent="0.25">
      <c r="B1415" t="s">
        <v>81</v>
      </c>
      <c r="C1415">
        <v>15173</v>
      </c>
      <c r="D1415" t="s">
        <v>820</v>
      </c>
    </row>
    <row r="1416" spans="2:4" x14ac:dyDescent="0.25">
      <c r="B1416" t="s">
        <v>81</v>
      </c>
      <c r="C1416">
        <v>15173</v>
      </c>
      <c r="D1416" t="s">
        <v>820</v>
      </c>
    </row>
    <row r="1417" spans="2:4" x14ac:dyDescent="0.25">
      <c r="B1417" t="s">
        <v>81</v>
      </c>
      <c r="C1417">
        <v>15173</v>
      </c>
      <c r="D1417" t="s">
        <v>820</v>
      </c>
    </row>
    <row r="1418" spans="2:4" x14ac:dyDescent="0.25">
      <c r="B1418" t="s">
        <v>81</v>
      </c>
      <c r="C1418">
        <v>15173</v>
      </c>
      <c r="D1418" t="s">
        <v>820</v>
      </c>
    </row>
    <row r="1419" spans="2:4" x14ac:dyDescent="0.25">
      <c r="B1419" t="s">
        <v>81</v>
      </c>
      <c r="C1419">
        <v>15174</v>
      </c>
      <c r="D1419" t="s">
        <v>821</v>
      </c>
    </row>
    <row r="1420" spans="2:4" x14ac:dyDescent="0.25">
      <c r="B1420" t="s">
        <v>81</v>
      </c>
      <c r="C1420">
        <v>15174</v>
      </c>
      <c r="D1420" t="s">
        <v>821</v>
      </c>
    </row>
    <row r="1421" spans="2:4" x14ac:dyDescent="0.25">
      <c r="B1421" t="s">
        <v>81</v>
      </c>
      <c r="C1421">
        <v>15174</v>
      </c>
      <c r="D1421" t="s">
        <v>821</v>
      </c>
    </row>
    <row r="1422" spans="2:4" x14ac:dyDescent="0.25">
      <c r="B1422" t="s">
        <v>81</v>
      </c>
      <c r="C1422">
        <v>15174</v>
      </c>
      <c r="D1422" t="s">
        <v>821</v>
      </c>
    </row>
    <row r="1423" spans="2:4" x14ac:dyDescent="0.25">
      <c r="B1423" t="s">
        <v>81</v>
      </c>
      <c r="C1423">
        <v>15175</v>
      </c>
      <c r="D1423" t="s">
        <v>822</v>
      </c>
    </row>
    <row r="1424" spans="2:4" x14ac:dyDescent="0.25">
      <c r="B1424" t="s">
        <v>81</v>
      </c>
      <c r="C1424">
        <v>15175</v>
      </c>
      <c r="D1424" t="s">
        <v>822</v>
      </c>
    </row>
    <row r="1425" spans="2:4" x14ac:dyDescent="0.25">
      <c r="B1425" t="s">
        <v>81</v>
      </c>
      <c r="C1425">
        <v>15175</v>
      </c>
      <c r="D1425" t="s">
        <v>822</v>
      </c>
    </row>
    <row r="1426" spans="2:4" x14ac:dyDescent="0.25">
      <c r="B1426" t="s">
        <v>81</v>
      </c>
      <c r="C1426">
        <v>15176</v>
      </c>
      <c r="D1426" t="s">
        <v>823</v>
      </c>
    </row>
    <row r="1427" spans="2:4" x14ac:dyDescent="0.25">
      <c r="B1427" t="s">
        <v>81</v>
      </c>
      <c r="C1427">
        <v>15176</v>
      </c>
      <c r="D1427" t="s">
        <v>823</v>
      </c>
    </row>
    <row r="1428" spans="2:4" x14ac:dyDescent="0.25">
      <c r="B1428" t="s">
        <v>81</v>
      </c>
      <c r="C1428">
        <v>15176</v>
      </c>
      <c r="D1428" t="s">
        <v>823</v>
      </c>
    </row>
    <row r="1429" spans="2:4" x14ac:dyDescent="0.25">
      <c r="B1429" t="s">
        <v>81</v>
      </c>
      <c r="C1429">
        <v>15177</v>
      </c>
      <c r="D1429" t="s">
        <v>824</v>
      </c>
    </row>
    <row r="1430" spans="2:4" x14ac:dyDescent="0.25">
      <c r="B1430" t="s">
        <v>81</v>
      </c>
      <c r="C1430">
        <v>15178</v>
      </c>
      <c r="D1430" t="s">
        <v>825</v>
      </c>
    </row>
    <row r="1431" spans="2:4" x14ac:dyDescent="0.25">
      <c r="B1431" t="s">
        <v>81</v>
      </c>
      <c r="C1431">
        <v>15179</v>
      </c>
      <c r="D1431" t="s">
        <v>826</v>
      </c>
    </row>
    <row r="1432" spans="2:4" x14ac:dyDescent="0.25">
      <c r="B1432" t="s">
        <v>81</v>
      </c>
      <c r="C1432">
        <v>15180</v>
      </c>
      <c r="D1432" t="s">
        <v>827</v>
      </c>
    </row>
    <row r="1433" spans="2:4" x14ac:dyDescent="0.25">
      <c r="B1433" t="s">
        <v>81</v>
      </c>
      <c r="C1433">
        <v>15181</v>
      </c>
      <c r="D1433" t="s">
        <v>828</v>
      </c>
    </row>
    <row r="1434" spans="2:4" x14ac:dyDescent="0.25">
      <c r="B1434" t="s">
        <v>81</v>
      </c>
      <c r="C1434">
        <v>15182</v>
      </c>
      <c r="D1434" t="s">
        <v>829</v>
      </c>
    </row>
    <row r="1435" spans="2:4" x14ac:dyDescent="0.25">
      <c r="B1435" t="s">
        <v>81</v>
      </c>
      <c r="C1435">
        <v>15183</v>
      </c>
      <c r="D1435" t="s">
        <v>830</v>
      </c>
    </row>
    <row r="1436" spans="2:4" x14ac:dyDescent="0.25">
      <c r="B1436" t="s">
        <v>81</v>
      </c>
      <c r="C1436">
        <v>15184</v>
      </c>
      <c r="D1436" t="s">
        <v>831</v>
      </c>
    </row>
    <row r="1437" spans="2:4" x14ac:dyDescent="0.25">
      <c r="B1437" t="s">
        <v>81</v>
      </c>
      <c r="C1437">
        <v>15185</v>
      </c>
      <c r="D1437" t="s">
        <v>832</v>
      </c>
    </row>
    <row r="1438" spans="2:4" x14ac:dyDescent="0.25">
      <c r="B1438" t="s">
        <v>81</v>
      </c>
      <c r="C1438">
        <v>15186</v>
      </c>
      <c r="D1438" t="s">
        <v>833</v>
      </c>
    </row>
    <row r="1439" spans="2:4" x14ac:dyDescent="0.25">
      <c r="B1439" t="s">
        <v>81</v>
      </c>
      <c r="C1439">
        <v>15187</v>
      </c>
      <c r="D1439" t="s">
        <v>834</v>
      </c>
    </row>
    <row r="1440" spans="2:4" x14ac:dyDescent="0.25">
      <c r="B1440" t="s">
        <v>81</v>
      </c>
      <c r="C1440">
        <v>15188</v>
      </c>
      <c r="D1440" t="s">
        <v>835</v>
      </c>
    </row>
    <row r="1441" spans="2:4" x14ac:dyDescent="0.25">
      <c r="B1441" t="s">
        <v>81</v>
      </c>
      <c r="C1441">
        <v>15189</v>
      </c>
      <c r="D1441" t="s">
        <v>836</v>
      </c>
    </row>
    <row r="1442" spans="2:4" x14ac:dyDescent="0.25">
      <c r="B1442" t="s">
        <v>81</v>
      </c>
      <c r="C1442">
        <v>15190</v>
      </c>
      <c r="D1442" t="s">
        <v>837</v>
      </c>
    </row>
    <row r="1443" spans="2:4" x14ac:dyDescent="0.25">
      <c r="B1443" t="s">
        <v>81</v>
      </c>
      <c r="C1443">
        <v>15191</v>
      </c>
      <c r="D1443" t="s">
        <v>838</v>
      </c>
    </row>
    <row r="1444" spans="2:4" x14ac:dyDescent="0.25">
      <c r="B1444" t="s">
        <v>81</v>
      </c>
      <c r="C1444">
        <v>15192</v>
      </c>
      <c r="D1444" t="s">
        <v>839</v>
      </c>
    </row>
    <row r="1445" spans="2:4" x14ac:dyDescent="0.25">
      <c r="B1445" t="s">
        <v>81</v>
      </c>
      <c r="C1445">
        <v>15193</v>
      </c>
      <c r="D1445" t="s">
        <v>840</v>
      </c>
    </row>
    <row r="1446" spans="2:4" x14ac:dyDescent="0.25">
      <c r="B1446" t="s">
        <v>81</v>
      </c>
      <c r="C1446">
        <v>15194</v>
      </c>
      <c r="D1446" t="s">
        <v>841</v>
      </c>
    </row>
    <row r="1447" spans="2:4" x14ac:dyDescent="0.25">
      <c r="B1447" t="s">
        <v>81</v>
      </c>
      <c r="C1447">
        <v>15195</v>
      </c>
      <c r="D1447" t="s">
        <v>842</v>
      </c>
    </row>
    <row r="1448" spans="2:4" x14ac:dyDescent="0.25">
      <c r="B1448" t="s">
        <v>81</v>
      </c>
      <c r="C1448">
        <v>15196</v>
      </c>
      <c r="D1448" t="s">
        <v>843</v>
      </c>
    </row>
    <row r="1449" spans="2:4" x14ac:dyDescent="0.25">
      <c r="B1449" t="s">
        <v>81</v>
      </c>
      <c r="C1449">
        <v>15196</v>
      </c>
      <c r="D1449" t="s">
        <v>843</v>
      </c>
    </row>
    <row r="1450" spans="2:4" x14ac:dyDescent="0.25">
      <c r="B1450" t="s">
        <v>81</v>
      </c>
      <c r="C1450">
        <v>15199</v>
      </c>
      <c r="D1450" t="s">
        <v>844</v>
      </c>
    </row>
    <row r="1451" spans="2:4" x14ac:dyDescent="0.25">
      <c r="B1451" t="s">
        <v>81</v>
      </c>
      <c r="C1451">
        <v>15200</v>
      </c>
      <c r="D1451" t="s">
        <v>845</v>
      </c>
    </row>
    <row r="1452" spans="2:4" x14ac:dyDescent="0.25">
      <c r="B1452" t="s">
        <v>81</v>
      </c>
      <c r="C1452">
        <v>15201</v>
      </c>
      <c r="D1452" t="s">
        <v>846</v>
      </c>
    </row>
    <row r="1453" spans="2:4" x14ac:dyDescent="0.25">
      <c r="B1453" t="s">
        <v>81</v>
      </c>
      <c r="C1453">
        <v>15202</v>
      </c>
      <c r="D1453" t="s">
        <v>847</v>
      </c>
    </row>
    <row r="1454" spans="2:4" x14ac:dyDescent="0.25">
      <c r="B1454" t="s">
        <v>81</v>
      </c>
      <c r="C1454">
        <v>15203</v>
      </c>
      <c r="D1454" t="s">
        <v>848</v>
      </c>
    </row>
    <row r="1455" spans="2:4" x14ac:dyDescent="0.25">
      <c r="B1455" t="s">
        <v>81</v>
      </c>
      <c r="C1455">
        <v>15204</v>
      </c>
      <c r="D1455" t="s">
        <v>849</v>
      </c>
    </row>
    <row r="1456" spans="2:4" x14ac:dyDescent="0.25">
      <c r="B1456" t="s">
        <v>81</v>
      </c>
      <c r="C1456">
        <v>15204</v>
      </c>
      <c r="D1456" t="s">
        <v>849</v>
      </c>
    </row>
    <row r="1457" spans="2:4" x14ac:dyDescent="0.25">
      <c r="B1457" t="s">
        <v>81</v>
      </c>
      <c r="C1457">
        <v>15205</v>
      </c>
      <c r="D1457" t="s">
        <v>850</v>
      </c>
    </row>
    <row r="1458" spans="2:4" x14ac:dyDescent="0.25">
      <c r="B1458" t="s">
        <v>81</v>
      </c>
      <c r="C1458">
        <v>15206</v>
      </c>
      <c r="D1458" t="s">
        <v>851</v>
      </c>
    </row>
    <row r="1459" spans="2:4" x14ac:dyDescent="0.25">
      <c r="B1459" t="s">
        <v>81</v>
      </c>
      <c r="C1459">
        <v>15207</v>
      </c>
      <c r="D1459" t="s">
        <v>852</v>
      </c>
    </row>
    <row r="1460" spans="2:4" x14ac:dyDescent="0.25">
      <c r="B1460" t="s">
        <v>81</v>
      </c>
      <c r="C1460">
        <v>15208</v>
      </c>
      <c r="D1460" t="s">
        <v>853</v>
      </c>
    </row>
    <row r="1461" spans="2:4" x14ac:dyDescent="0.25">
      <c r="B1461" t="s">
        <v>81</v>
      </c>
      <c r="C1461">
        <v>15209</v>
      </c>
      <c r="D1461" t="s">
        <v>854</v>
      </c>
    </row>
    <row r="1462" spans="2:4" x14ac:dyDescent="0.25">
      <c r="B1462" t="s">
        <v>81</v>
      </c>
      <c r="C1462">
        <v>15210</v>
      </c>
      <c r="D1462" t="s">
        <v>855</v>
      </c>
    </row>
    <row r="1463" spans="2:4" x14ac:dyDescent="0.25">
      <c r="B1463" t="s">
        <v>81</v>
      </c>
      <c r="C1463">
        <v>15211</v>
      </c>
      <c r="D1463" t="s">
        <v>856</v>
      </c>
    </row>
    <row r="1464" spans="2:4" x14ac:dyDescent="0.25">
      <c r="B1464" t="s">
        <v>81</v>
      </c>
      <c r="C1464">
        <v>15212</v>
      </c>
      <c r="D1464" t="s">
        <v>857</v>
      </c>
    </row>
    <row r="1465" spans="2:4" x14ac:dyDescent="0.25">
      <c r="B1465" t="s">
        <v>81</v>
      </c>
      <c r="C1465">
        <v>15212</v>
      </c>
      <c r="D1465" t="s">
        <v>857</v>
      </c>
    </row>
    <row r="1466" spans="2:4" x14ac:dyDescent="0.25">
      <c r="B1466" t="s">
        <v>81</v>
      </c>
      <c r="C1466">
        <v>15213</v>
      </c>
      <c r="D1466" t="s">
        <v>858</v>
      </c>
    </row>
    <row r="1467" spans="2:4" x14ac:dyDescent="0.25">
      <c r="B1467" t="s">
        <v>81</v>
      </c>
      <c r="C1467">
        <v>15213</v>
      </c>
      <c r="D1467" t="s">
        <v>858</v>
      </c>
    </row>
    <row r="1468" spans="2:4" x14ac:dyDescent="0.25">
      <c r="B1468" t="s">
        <v>81</v>
      </c>
      <c r="C1468">
        <v>15213</v>
      </c>
      <c r="D1468" t="s">
        <v>858</v>
      </c>
    </row>
    <row r="1469" spans="2:4" x14ac:dyDescent="0.25">
      <c r="B1469" t="s">
        <v>81</v>
      </c>
      <c r="C1469">
        <v>15214</v>
      </c>
      <c r="D1469" t="s">
        <v>859</v>
      </c>
    </row>
    <row r="1470" spans="2:4" x14ac:dyDescent="0.25">
      <c r="B1470" t="s">
        <v>81</v>
      </c>
      <c r="C1470">
        <v>15215</v>
      </c>
      <c r="D1470" t="s">
        <v>860</v>
      </c>
    </row>
    <row r="1471" spans="2:4" x14ac:dyDescent="0.25">
      <c r="B1471" t="s">
        <v>81</v>
      </c>
      <c r="C1471">
        <v>15216</v>
      </c>
      <c r="D1471" t="s">
        <v>861</v>
      </c>
    </row>
    <row r="1472" spans="2:4" x14ac:dyDescent="0.25">
      <c r="B1472" t="s">
        <v>81</v>
      </c>
      <c r="C1472">
        <v>15217</v>
      </c>
      <c r="D1472" t="s">
        <v>862</v>
      </c>
    </row>
    <row r="1473" spans="2:4" x14ac:dyDescent="0.25">
      <c r="B1473" t="s">
        <v>81</v>
      </c>
      <c r="C1473">
        <v>16102</v>
      </c>
      <c r="D1473" t="s">
        <v>863</v>
      </c>
    </row>
    <row r="1474" spans="2:4" x14ac:dyDescent="0.25">
      <c r="B1474" t="s">
        <v>81</v>
      </c>
      <c r="C1474">
        <v>16103</v>
      </c>
      <c r="D1474" t="s">
        <v>864</v>
      </c>
    </row>
    <row r="1475" spans="2:4" x14ac:dyDescent="0.25">
      <c r="B1475" t="s">
        <v>81</v>
      </c>
      <c r="C1475">
        <v>16103</v>
      </c>
      <c r="D1475" t="s">
        <v>864</v>
      </c>
    </row>
    <row r="1476" spans="2:4" x14ac:dyDescent="0.25">
      <c r="B1476" t="s">
        <v>81</v>
      </c>
      <c r="C1476">
        <v>16103</v>
      </c>
      <c r="D1476" t="s">
        <v>864</v>
      </c>
    </row>
    <row r="1477" spans="2:4" x14ac:dyDescent="0.25">
      <c r="B1477" t="s">
        <v>81</v>
      </c>
      <c r="C1477">
        <v>16103</v>
      </c>
      <c r="D1477" t="s">
        <v>864</v>
      </c>
    </row>
    <row r="1478" spans="2:4" x14ac:dyDescent="0.25">
      <c r="B1478" t="s">
        <v>81</v>
      </c>
      <c r="C1478">
        <v>16105</v>
      </c>
      <c r="D1478" t="s">
        <v>865</v>
      </c>
    </row>
    <row r="1479" spans="2:4" x14ac:dyDescent="0.25">
      <c r="B1479" t="s">
        <v>81</v>
      </c>
      <c r="C1479">
        <v>16106</v>
      </c>
      <c r="D1479" t="s">
        <v>866</v>
      </c>
    </row>
    <row r="1480" spans="2:4" x14ac:dyDescent="0.25">
      <c r="B1480" t="s">
        <v>81</v>
      </c>
      <c r="C1480">
        <v>16107</v>
      </c>
      <c r="D1480" t="s">
        <v>867</v>
      </c>
    </row>
    <row r="1481" spans="2:4" x14ac:dyDescent="0.25">
      <c r="B1481" t="s">
        <v>81</v>
      </c>
      <c r="C1481">
        <v>16107</v>
      </c>
      <c r="D1481" t="s">
        <v>867</v>
      </c>
    </row>
    <row r="1482" spans="2:4" x14ac:dyDescent="0.25">
      <c r="B1482" t="s">
        <v>81</v>
      </c>
      <c r="C1482">
        <v>16108</v>
      </c>
      <c r="D1482" t="s">
        <v>868</v>
      </c>
    </row>
    <row r="1483" spans="2:4" x14ac:dyDescent="0.25">
      <c r="B1483" t="s">
        <v>81</v>
      </c>
      <c r="C1483">
        <v>16108</v>
      </c>
      <c r="D1483" t="s">
        <v>868</v>
      </c>
    </row>
    <row r="1484" spans="2:4" x14ac:dyDescent="0.25">
      <c r="B1484" t="s">
        <v>81</v>
      </c>
      <c r="C1484">
        <v>16109</v>
      </c>
      <c r="D1484" t="s">
        <v>869</v>
      </c>
    </row>
    <row r="1485" spans="2:4" x14ac:dyDescent="0.25">
      <c r="B1485" t="s">
        <v>81</v>
      </c>
      <c r="C1485">
        <v>16110</v>
      </c>
      <c r="D1485" t="s">
        <v>870</v>
      </c>
    </row>
    <row r="1486" spans="2:4" x14ac:dyDescent="0.25">
      <c r="B1486" t="s">
        <v>81</v>
      </c>
      <c r="C1486">
        <v>16111</v>
      </c>
      <c r="D1486" t="s">
        <v>871</v>
      </c>
    </row>
    <row r="1487" spans="2:4" x14ac:dyDescent="0.25">
      <c r="B1487" t="s">
        <v>81</v>
      </c>
      <c r="C1487">
        <v>16111</v>
      </c>
      <c r="D1487" t="s">
        <v>871</v>
      </c>
    </row>
    <row r="1488" spans="2:4" x14ac:dyDescent="0.25">
      <c r="B1488" t="s">
        <v>81</v>
      </c>
      <c r="C1488">
        <v>16112</v>
      </c>
      <c r="D1488" t="s">
        <v>872</v>
      </c>
    </row>
    <row r="1489" spans="2:4" x14ac:dyDescent="0.25">
      <c r="B1489" t="s">
        <v>81</v>
      </c>
      <c r="C1489">
        <v>16113</v>
      </c>
      <c r="D1489" t="s">
        <v>873</v>
      </c>
    </row>
    <row r="1490" spans="2:4" x14ac:dyDescent="0.25">
      <c r="B1490" t="s">
        <v>81</v>
      </c>
      <c r="C1490">
        <v>16113</v>
      </c>
      <c r="D1490" t="s">
        <v>873</v>
      </c>
    </row>
    <row r="1491" spans="2:4" x14ac:dyDescent="0.25">
      <c r="B1491" t="s">
        <v>81</v>
      </c>
      <c r="C1491">
        <v>16114</v>
      </c>
      <c r="D1491" t="s">
        <v>874</v>
      </c>
    </row>
    <row r="1492" spans="2:4" x14ac:dyDescent="0.25">
      <c r="B1492" t="s">
        <v>81</v>
      </c>
      <c r="C1492">
        <v>16115</v>
      </c>
      <c r="D1492" t="s">
        <v>875</v>
      </c>
    </row>
    <row r="1493" spans="2:4" x14ac:dyDescent="0.25">
      <c r="B1493" t="s">
        <v>81</v>
      </c>
      <c r="C1493">
        <v>16115</v>
      </c>
      <c r="D1493" t="s">
        <v>875</v>
      </c>
    </row>
    <row r="1494" spans="2:4" x14ac:dyDescent="0.25">
      <c r="B1494" t="s">
        <v>81</v>
      </c>
      <c r="C1494">
        <v>16116</v>
      </c>
      <c r="D1494" t="s">
        <v>876</v>
      </c>
    </row>
    <row r="1495" spans="2:4" x14ac:dyDescent="0.25">
      <c r="B1495" t="s">
        <v>81</v>
      </c>
      <c r="C1495">
        <v>16117</v>
      </c>
      <c r="D1495" t="s">
        <v>877</v>
      </c>
    </row>
    <row r="1496" spans="2:4" x14ac:dyDescent="0.25">
      <c r="B1496" t="s">
        <v>81</v>
      </c>
      <c r="C1496">
        <v>16118</v>
      </c>
      <c r="D1496" t="s">
        <v>878</v>
      </c>
    </row>
    <row r="1497" spans="2:4" x14ac:dyDescent="0.25">
      <c r="B1497" t="s">
        <v>81</v>
      </c>
      <c r="C1497">
        <v>16120</v>
      </c>
      <c r="D1497" t="s">
        <v>879</v>
      </c>
    </row>
    <row r="1498" spans="2:4" x14ac:dyDescent="0.25">
      <c r="B1498" t="s">
        <v>81</v>
      </c>
      <c r="C1498">
        <v>16121</v>
      </c>
      <c r="D1498" t="s">
        <v>880</v>
      </c>
    </row>
    <row r="1499" spans="2:4" x14ac:dyDescent="0.25">
      <c r="B1499" t="s">
        <v>81</v>
      </c>
      <c r="C1499">
        <v>16121</v>
      </c>
      <c r="D1499" t="s">
        <v>880</v>
      </c>
    </row>
    <row r="1500" spans="2:4" x14ac:dyDescent="0.25">
      <c r="B1500" t="s">
        <v>81</v>
      </c>
      <c r="C1500">
        <v>16122</v>
      </c>
      <c r="D1500" t="s">
        <v>881</v>
      </c>
    </row>
    <row r="1501" spans="2:4" x14ac:dyDescent="0.25">
      <c r="B1501" t="s">
        <v>81</v>
      </c>
      <c r="C1501">
        <v>16122</v>
      </c>
      <c r="D1501" t="s">
        <v>881</v>
      </c>
    </row>
    <row r="1502" spans="2:4" x14ac:dyDescent="0.25">
      <c r="B1502" t="s">
        <v>81</v>
      </c>
      <c r="C1502">
        <v>16122</v>
      </c>
      <c r="D1502" t="s">
        <v>881</v>
      </c>
    </row>
    <row r="1503" spans="2:4" x14ac:dyDescent="0.25">
      <c r="B1503" t="s">
        <v>81</v>
      </c>
      <c r="C1503">
        <v>16123</v>
      </c>
      <c r="D1503" t="s">
        <v>882</v>
      </c>
    </row>
    <row r="1504" spans="2:4" x14ac:dyDescent="0.25">
      <c r="B1504" t="s">
        <v>81</v>
      </c>
      <c r="C1504">
        <v>16123</v>
      </c>
      <c r="D1504" t="s">
        <v>882</v>
      </c>
    </row>
    <row r="1505" spans="2:4" x14ac:dyDescent="0.25">
      <c r="B1505" t="s">
        <v>81</v>
      </c>
      <c r="C1505">
        <v>16124</v>
      </c>
      <c r="D1505" t="s">
        <v>883</v>
      </c>
    </row>
    <row r="1506" spans="2:4" x14ac:dyDescent="0.25">
      <c r="B1506" t="s">
        <v>81</v>
      </c>
      <c r="C1506">
        <v>16125</v>
      </c>
      <c r="D1506" t="s">
        <v>884</v>
      </c>
    </row>
    <row r="1507" spans="2:4" x14ac:dyDescent="0.25">
      <c r="B1507" t="s">
        <v>81</v>
      </c>
      <c r="C1507">
        <v>16126</v>
      </c>
      <c r="D1507" t="s">
        <v>368</v>
      </c>
    </row>
    <row r="1508" spans="2:4" x14ac:dyDescent="0.25">
      <c r="B1508" t="s">
        <v>81</v>
      </c>
      <c r="C1508">
        <v>16127</v>
      </c>
      <c r="D1508" t="s">
        <v>885</v>
      </c>
    </row>
    <row r="1509" spans="2:4" x14ac:dyDescent="0.25">
      <c r="B1509" t="s">
        <v>81</v>
      </c>
      <c r="C1509">
        <v>16127</v>
      </c>
      <c r="D1509" t="s">
        <v>885</v>
      </c>
    </row>
    <row r="1510" spans="2:4" x14ac:dyDescent="0.25">
      <c r="B1510" t="s">
        <v>81</v>
      </c>
      <c r="C1510">
        <v>16128</v>
      </c>
      <c r="D1510" t="s">
        <v>886</v>
      </c>
    </row>
    <row r="1511" spans="2:4" x14ac:dyDescent="0.25">
      <c r="B1511" t="s">
        <v>81</v>
      </c>
      <c r="C1511">
        <v>16129</v>
      </c>
      <c r="D1511" t="s">
        <v>887</v>
      </c>
    </row>
    <row r="1512" spans="2:4" x14ac:dyDescent="0.25">
      <c r="B1512" t="s">
        <v>81</v>
      </c>
      <c r="C1512">
        <v>16130</v>
      </c>
      <c r="D1512" t="s">
        <v>888</v>
      </c>
    </row>
    <row r="1513" spans="2:4" x14ac:dyDescent="0.25">
      <c r="B1513" t="s">
        <v>81</v>
      </c>
      <c r="C1513">
        <v>16131</v>
      </c>
      <c r="D1513" t="s">
        <v>889</v>
      </c>
    </row>
    <row r="1514" spans="2:4" x14ac:dyDescent="0.25">
      <c r="B1514" t="s">
        <v>81</v>
      </c>
      <c r="C1514">
        <v>16131</v>
      </c>
      <c r="D1514" t="s">
        <v>889</v>
      </c>
    </row>
    <row r="1515" spans="2:4" x14ac:dyDescent="0.25">
      <c r="B1515" t="s">
        <v>81</v>
      </c>
      <c r="C1515">
        <v>16131</v>
      </c>
      <c r="D1515" t="s">
        <v>889</v>
      </c>
    </row>
    <row r="1516" spans="2:4" x14ac:dyDescent="0.25">
      <c r="B1516" t="s">
        <v>81</v>
      </c>
      <c r="C1516">
        <v>16131</v>
      </c>
      <c r="D1516" t="s">
        <v>889</v>
      </c>
    </row>
    <row r="1517" spans="2:4" x14ac:dyDescent="0.25">
      <c r="B1517" t="s">
        <v>81</v>
      </c>
      <c r="C1517">
        <v>16131</v>
      </c>
      <c r="D1517" t="s">
        <v>889</v>
      </c>
    </row>
    <row r="1518" spans="2:4" x14ac:dyDescent="0.25">
      <c r="B1518" t="s">
        <v>81</v>
      </c>
      <c r="C1518">
        <v>16132</v>
      </c>
      <c r="D1518" t="s">
        <v>890</v>
      </c>
    </row>
    <row r="1519" spans="2:4" x14ac:dyDescent="0.25">
      <c r="B1519" t="s">
        <v>81</v>
      </c>
      <c r="C1519">
        <v>16133</v>
      </c>
      <c r="D1519" t="s">
        <v>891</v>
      </c>
    </row>
    <row r="1520" spans="2:4" x14ac:dyDescent="0.25">
      <c r="B1520" t="s">
        <v>81</v>
      </c>
      <c r="C1520">
        <v>16134</v>
      </c>
      <c r="D1520" t="s">
        <v>892</v>
      </c>
    </row>
    <row r="1521" spans="2:4" x14ac:dyDescent="0.25">
      <c r="B1521" t="s">
        <v>81</v>
      </c>
      <c r="C1521">
        <v>16134</v>
      </c>
      <c r="D1521" t="s">
        <v>892</v>
      </c>
    </row>
    <row r="1522" spans="2:4" x14ac:dyDescent="0.25">
      <c r="B1522" t="s">
        <v>81</v>
      </c>
      <c r="C1522">
        <v>16135</v>
      </c>
      <c r="D1522" t="s">
        <v>893</v>
      </c>
    </row>
    <row r="1523" spans="2:4" x14ac:dyDescent="0.25">
      <c r="B1523" t="s">
        <v>81</v>
      </c>
      <c r="C1523">
        <v>16136</v>
      </c>
      <c r="D1523" t="s">
        <v>894</v>
      </c>
    </row>
    <row r="1524" spans="2:4" x14ac:dyDescent="0.25">
      <c r="B1524" t="s">
        <v>81</v>
      </c>
      <c r="C1524">
        <v>16136</v>
      </c>
      <c r="D1524" t="s">
        <v>894</v>
      </c>
    </row>
    <row r="1525" spans="2:4" x14ac:dyDescent="0.25">
      <c r="B1525" t="s">
        <v>81</v>
      </c>
      <c r="C1525">
        <v>16136</v>
      </c>
      <c r="D1525" t="s">
        <v>894</v>
      </c>
    </row>
    <row r="1526" spans="2:4" x14ac:dyDescent="0.25">
      <c r="B1526" t="s">
        <v>81</v>
      </c>
      <c r="C1526">
        <v>16136</v>
      </c>
      <c r="D1526" t="s">
        <v>894</v>
      </c>
    </row>
    <row r="1527" spans="2:4" x14ac:dyDescent="0.25">
      <c r="B1527" t="s">
        <v>81</v>
      </c>
      <c r="C1527">
        <v>16136</v>
      </c>
      <c r="D1527" t="s">
        <v>894</v>
      </c>
    </row>
    <row r="1528" spans="2:4" x14ac:dyDescent="0.25">
      <c r="B1528" t="s">
        <v>81</v>
      </c>
      <c r="C1528">
        <v>16136</v>
      </c>
      <c r="D1528" t="s">
        <v>894</v>
      </c>
    </row>
    <row r="1529" spans="2:4" x14ac:dyDescent="0.25">
      <c r="B1529" t="s">
        <v>81</v>
      </c>
      <c r="C1529">
        <v>16136</v>
      </c>
      <c r="D1529" t="s">
        <v>894</v>
      </c>
    </row>
    <row r="1530" spans="2:4" x14ac:dyDescent="0.25">
      <c r="B1530" t="s">
        <v>81</v>
      </c>
      <c r="C1530">
        <v>16136</v>
      </c>
      <c r="D1530" t="s">
        <v>894</v>
      </c>
    </row>
    <row r="1531" spans="2:4" x14ac:dyDescent="0.25">
      <c r="B1531" t="s">
        <v>81</v>
      </c>
      <c r="C1531">
        <v>16150</v>
      </c>
      <c r="D1531" t="s">
        <v>895</v>
      </c>
    </row>
    <row r="1532" spans="2:4" x14ac:dyDescent="0.25">
      <c r="B1532" t="s">
        <v>81</v>
      </c>
      <c r="C1532">
        <v>16150</v>
      </c>
      <c r="D1532" t="s">
        <v>895</v>
      </c>
    </row>
    <row r="1533" spans="2:4" x14ac:dyDescent="0.25">
      <c r="B1533" t="s">
        <v>81</v>
      </c>
      <c r="C1533">
        <v>16151</v>
      </c>
      <c r="D1533" t="s">
        <v>896</v>
      </c>
    </row>
    <row r="1534" spans="2:4" x14ac:dyDescent="0.25">
      <c r="B1534" t="s">
        <v>81</v>
      </c>
      <c r="C1534">
        <v>16151</v>
      </c>
      <c r="D1534" t="s">
        <v>896</v>
      </c>
    </row>
    <row r="1535" spans="2:4" x14ac:dyDescent="0.25">
      <c r="B1535" t="s">
        <v>81</v>
      </c>
      <c r="C1535">
        <v>16151</v>
      </c>
      <c r="D1535" t="s">
        <v>896</v>
      </c>
    </row>
    <row r="1536" spans="2:4" x14ac:dyDescent="0.25">
      <c r="B1536" t="s">
        <v>81</v>
      </c>
      <c r="C1536">
        <v>16152</v>
      </c>
      <c r="D1536" t="s">
        <v>897</v>
      </c>
    </row>
    <row r="1537" spans="2:4" x14ac:dyDescent="0.25">
      <c r="B1537" t="s">
        <v>81</v>
      </c>
      <c r="C1537">
        <v>16153</v>
      </c>
      <c r="D1537" t="s">
        <v>898</v>
      </c>
    </row>
    <row r="1538" spans="2:4" x14ac:dyDescent="0.25">
      <c r="B1538" t="s">
        <v>81</v>
      </c>
      <c r="C1538">
        <v>16154</v>
      </c>
      <c r="D1538" t="s">
        <v>899</v>
      </c>
    </row>
    <row r="1539" spans="2:4" x14ac:dyDescent="0.25">
      <c r="B1539" t="s">
        <v>81</v>
      </c>
      <c r="C1539">
        <v>16155</v>
      </c>
      <c r="D1539" t="s">
        <v>900</v>
      </c>
    </row>
    <row r="1540" spans="2:4" x14ac:dyDescent="0.25">
      <c r="B1540" t="s">
        <v>81</v>
      </c>
      <c r="C1540">
        <v>16155</v>
      </c>
      <c r="D1540" t="s">
        <v>900</v>
      </c>
    </row>
    <row r="1541" spans="2:4" x14ac:dyDescent="0.25">
      <c r="B1541" t="s">
        <v>81</v>
      </c>
      <c r="C1541">
        <v>16155</v>
      </c>
      <c r="D1541" t="s">
        <v>900</v>
      </c>
    </row>
    <row r="1542" spans="2:4" x14ac:dyDescent="0.25">
      <c r="B1542" t="s">
        <v>81</v>
      </c>
      <c r="C1542">
        <v>16155</v>
      </c>
      <c r="D1542" t="s">
        <v>900</v>
      </c>
    </row>
    <row r="1543" spans="2:4" x14ac:dyDescent="0.25">
      <c r="B1543" t="s">
        <v>81</v>
      </c>
      <c r="C1543">
        <v>16155</v>
      </c>
      <c r="D1543" t="s">
        <v>900</v>
      </c>
    </row>
    <row r="1544" spans="2:4" x14ac:dyDescent="0.25">
      <c r="B1544" t="s">
        <v>81</v>
      </c>
      <c r="C1544">
        <v>16155</v>
      </c>
      <c r="D1544" t="s">
        <v>900</v>
      </c>
    </row>
    <row r="1545" spans="2:4" x14ac:dyDescent="0.25">
      <c r="B1545" t="s">
        <v>81</v>
      </c>
      <c r="C1545">
        <v>16155</v>
      </c>
      <c r="D1545" t="s">
        <v>900</v>
      </c>
    </row>
    <row r="1546" spans="2:4" x14ac:dyDescent="0.25">
      <c r="B1546" t="s">
        <v>81</v>
      </c>
      <c r="C1546">
        <v>16155</v>
      </c>
      <c r="D1546" t="s">
        <v>900</v>
      </c>
    </row>
    <row r="1547" spans="2:4" x14ac:dyDescent="0.25">
      <c r="B1547" t="s">
        <v>81</v>
      </c>
      <c r="C1547">
        <v>16156</v>
      </c>
      <c r="D1547" t="s">
        <v>901</v>
      </c>
    </row>
    <row r="1548" spans="2:4" x14ac:dyDescent="0.25">
      <c r="B1548" t="s">
        <v>81</v>
      </c>
      <c r="C1548">
        <v>16158</v>
      </c>
      <c r="D1548" t="s">
        <v>902</v>
      </c>
    </row>
    <row r="1549" spans="2:4" x14ac:dyDescent="0.25">
      <c r="B1549" t="s">
        <v>81</v>
      </c>
      <c r="C1549">
        <v>16159</v>
      </c>
      <c r="D1549" t="s">
        <v>903</v>
      </c>
    </row>
    <row r="1550" spans="2:4" x14ac:dyDescent="0.25">
      <c r="B1550" t="s">
        <v>81</v>
      </c>
      <c r="C1550">
        <v>16159</v>
      </c>
      <c r="D1550" t="s">
        <v>903</v>
      </c>
    </row>
    <row r="1551" spans="2:4" x14ac:dyDescent="0.25">
      <c r="B1551" t="s">
        <v>81</v>
      </c>
      <c r="C1551">
        <v>16160</v>
      </c>
      <c r="D1551" t="s">
        <v>904</v>
      </c>
    </row>
    <row r="1552" spans="2:4" x14ac:dyDescent="0.25">
      <c r="B1552" t="s">
        <v>81</v>
      </c>
      <c r="C1552">
        <v>16160</v>
      </c>
      <c r="D1552" t="s">
        <v>904</v>
      </c>
    </row>
    <row r="1553" spans="2:4" x14ac:dyDescent="0.25">
      <c r="B1553" t="s">
        <v>81</v>
      </c>
      <c r="C1553">
        <v>16160</v>
      </c>
      <c r="D1553" t="s">
        <v>904</v>
      </c>
    </row>
    <row r="1554" spans="2:4" x14ac:dyDescent="0.25">
      <c r="B1554" t="s">
        <v>81</v>
      </c>
      <c r="C1554">
        <v>16160</v>
      </c>
      <c r="D1554" t="s">
        <v>904</v>
      </c>
    </row>
    <row r="1555" spans="2:4" x14ac:dyDescent="0.25">
      <c r="B1555" t="s">
        <v>81</v>
      </c>
      <c r="C1555">
        <v>16161</v>
      </c>
      <c r="D1555" t="s">
        <v>905</v>
      </c>
    </row>
    <row r="1556" spans="2:4" x14ac:dyDescent="0.25">
      <c r="B1556" t="s">
        <v>81</v>
      </c>
      <c r="C1556">
        <v>16161</v>
      </c>
      <c r="D1556" t="s">
        <v>905</v>
      </c>
    </row>
    <row r="1557" spans="2:4" x14ac:dyDescent="0.25">
      <c r="B1557" t="s">
        <v>81</v>
      </c>
      <c r="C1557">
        <v>16162</v>
      </c>
      <c r="D1557" t="s">
        <v>906</v>
      </c>
    </row>
    <row r="1558" spans="2:4" x14ac:dyDescent="0.25">
      <c r="B1558" t="s">
        <v>81</v>
      </c>
      <c r="C1558">
        <v>16163</v>
      </c>
      <c r="D1558" t="s">
        <v>907</v>
      </c>
    </row>
    <row r="1559" spans="2:4" x14ac:dyDescent="0.25">
      <c r="B1559" t="s">
        <v>81</v>
      </c>
      <c r="C1559">
        <v>16164</v>
      </c>
      <c r="D1559" t="s">
        <v>908</v>
      </c>
    </row>
    <row r="1560" spans="2:4" x14ac:dyDescent="0.25">
      <c r="B1560" t="s">
        <v>81</v>
      </c>
      <c r="C1560">
        <v>16176</v>
      </c>
      <c r="D1560" t="s">
        <v>909</v>
      </c>
    </row>
    <row r="1561" spans="2:4" x14ac:dyDescent="0.25">
      <c r="B1561" t="s">
        <v>81</v>
      </c>
      <c r="C1561">
        <v>16176</v>
      </c>
      <c r="D1561" t="s">
        <v>909</v>
      </c>
    </row>
    <row r="1562" spans="2:4" x14ac:dyDescent="0.25">
      <c r="B1562" t="s">
        <v>81</v>
      </c>
      <c r="C1562">
        <v>16176</v>
      </c>
      <c r="D1562" t="s">
        <v>909</v>
      </c>
    </row>
    <row r="1563" spans="2:4" x14ac:dyDescent="0.25">
      <c r="B1563" t="s">
        <v>81</v>
      </c>
      <c r="C1563">
        <v>16176</v>
      </c>
      <c r="D1563" t="s">
        <v>909</v>
      </c>
    </row>
    <row r="1564" spans="2:4" x14ac:dyDescent="0.25">
      <c r="B1564" t="s">
        <v>81</v>
      </c>
      <c r="C1564">
        <v>16177</v>
      </c>
      <c r="D1564" t="s">
        <v>910</v>
      </c>
    </row>
    <row r="1565" spans="2:4" x14ac:dyDescent="0.25">
      <c r="B1565" t="s">
        <v>81</v>
      </c>
      <c r="C1565">
        <v>16178</v>
      </c>
      <c r="D1565" t="s">
        <v>911</v>
      </c>
    </row>
    <row r="1566" spans="2:4" x14ac:dyDescent="0.25">
      <c r="B1566" t="s">
        <v>81</v>
      </c>
      <c r="C1566">
        <v>16178</v>
      </c>
      <c r="D1566" t="s">
        <v>911</v>
      </c>
    </row>
    <row r="1567" spans="2:4" x14ac:dyDescent="0.25">
      <c r="B1567" t="s">
        <v>81</v>
      </c>
      <c r="C1567">
        <v>16178</v>
      </c>
      <c r="D1567" t="s">
        <v>911</v>
      </c>
    </row>
    <row r="1568" spans="2:4" x14ac:dyDescent="0.25">
      <c r="B1568" t="s">
        <v>81</v>
      </c>
      <c r="C1568">
        <v>16179</v>
      </c>
      <c r="D1568" t="s">
        <v>912</v>
      </c>
    </row>
    <row r="1569" spans="2:4" x14ac:dyDescent="0.25">
      <c r="B1569" t="s">
        <v>81</v>
      </c>
      <c r="C1569">
        <v>16180</v>
      </c>
      <c r="D1569" t="s">
        <v>913</v>
      </c>
    </row>
    <row r="1570" spans="2:4" x14ac:dyDescent="0.25">
      <c r="B1570" t="s">
        <v>81</v>
      </c>
      <c r="C1570">
        <v>16180</v>
      </c>
      <c r="D1570" t="s">
        <v>913</v>
      </c>
    </row>
    <row r="1571" spans="2:4" x14ac:dyDescent="0.25">
      <c r="B1571" t="s">
        <v>81</v>
      </c>
      <c r="C1571">
        <v>16180</v>
      </c>
      <c r="D1571" t="s">
        <v>913</v>
      </c>
    </row>
    <row r="1572" spans="2:4" x14ac:dyDescent="0.25">
      <c r="B1572" t="s">
        <v>81</v>
      </c>
      <c r="C1572">
        <v>16180</v>
      </c>
      <c r="D1572" t="s">
        <v>913</v>
      </c>
    </row>
    <row r="1573" spans="2:4" x14ac:dyDescent="0.25">
      <c r="B1573" t="s">
        <v>81</v>
      </c>
      <c r="C1573">
        <v>16180</v>
      </c>
      <c r="D1573" t="s">
        <v>913</v>
      </c>
    </row>
    <row r="1574" spans="2:4" x14ac:dyDescent="0.25">
      <c r="B1574" t="s">
        <v>81</v>
      </c>
      <c r="C1574">
        <v>16180</v>
      </c>
      <c r="D1574" t="s">
        <v>913</v>
      </c>
    </row>
    <row r="1575" spans="2:4" x14ac:dyDescent="0.25">
      <c r="B1575" t="s">
        <v>81</v>
      </c>
      <c r="C1575">
        <v>16181</v>
      </c>
      <c r="D1575" t="s">
        <v>914</v>
      </c>
    </row>
    <row r="1576" spans="2:4" x14ac:dyDescent="0.25">
      <c r="B1576" t="s">
        <v>81</v>
      </c>
      <c r="C1576">
        <v>16182</v>
      </c>
      <c r="D1576" t="s">
        <v>915</v>
      </c>
    </row>
    <row r="1577" spans="2:4" x14ac:dyDescent="0.25">
      <c r="B1577" t="s">
        <v>81</v>
      </c>
      <c r="C1577">
        <v>16183</v>
      </c>
      <c r="D1577" t="s">
        <v>916</v>
      </c>
    </row>
    <row r="1578" spans="2:4" x14ac:dyDescent="0.25">
      <c r="B1578" t="s">
        <v>81</v>
      </c>
      <c r="C1578">
        <v>16183</v>
      </c>
      <c r="D1578" t="s">
        <v>916</v>
      </c>
    </row>
    <row r="1579" spans="2:4" x14ac:dyDescent="0.25">
      <c r="B1579" t="s">
        <v>81</v>
      </c>
      <c r="C1579">
        <v>16184</v>
      </c>
      <c r="D1579" t="s">
        <v>917</v>
      </c>
    </row>
    <row r="1580" spans="2:4" x14ac:dyDescent="0.25">
      <c r="B1580" t="s">
        <v>81</v>
      </c>
      <c r="C1580">
        <v>16184</v>
      </c>
      <c r="D1580" t="s">
        <v>917</v>
      </c>
    </row>
    <row r="1581" spans="2:4" x14ac:dyDescent="0.25">
      <c r="B1581" t="s">
        <v>81</v>
      </c>
      <c r="C1581">
        <v>16184</v>
      </c>
      <c r="D1581" t="s">
        <v>917</v>
      </c>
    </row>
    <row r="1582" spans="2:4" x14ac:dyDescent="0.25">
      <c r="B1582" t="s">
        <v>81</v>
      </c>
      <c r="C1582">
        <v>16185</v>
      </c>
      <c r="D1582" t="s">
        <v>918</v>
      </c>
    </row>
    <row r="1583" spans="2:4" x14ac:dyDescent="0.25">
      <c r="B1583" t="s">
        <v>81</v>
      </c>
      <c r="C1583">
        <v>16185</v>
      </c>
      <c r="D1583" t="s">
        <v>918</v>
      </c>
    </row>
    <row r="1584" spans="2:4" x14ac:dyDescent="0.25">
      <c r="B1584" t="s">
        <v>81</v>
      </c>
      <c r="C1584">
        <v>16186</v>
      </c>
      <c r="D1584" t="s">
        <v>919</v>
      </c>
    </row>
    <row r="1585" spans="2:4" x14ac:dyDescent="0.25">
      <c r="B1585" t="s">
        <v>81</v>
      </c>
      <c r="C1585">
        <v>16186</v>
      </c>
      <c r="D1585" t="s">
        <v>919</v>
      </c>
    </row>
    <row r="1586" spans="2:4" x14ac:dyDescent="0.25">
      <c r="B1586" t="s">
        <v>81</v>
      </c>
      <c r="C1586">
        <v>16187</v>
      </c>
      <c r="D1586" t="s">
        <v>920</v>
      </c>
    </row>
    <row r="1587" spans="2:4" x14ac:dyDescent="0.25">
      <c r="B1587" t="s">
        <v>81</v>
      </c>
      <c r="C1587">
        <v>16187</v>
      </c>
      <c r="D1587" t="s">
        <v>920</v>
      </c>
    </row>
    <row r="1588" spans="2:4" x14ac:dyDescent="0.25">
      <c r="B1588" t="s">
        <v>81</v>
      </c>
      <c r="C1588">
        <v>16187</v>
      </c>
      <c r="D1588" t="s">
        <v>920</v>
      </c>
    </row>
    <row r="1589" spans="2:4" x14ac:dyDescent="0.25">
      <c r="B1589" t="s">
        <v>81</v>
      </c>
      <c r="C1589">
        <v>16188</v>
      </c>
      <c r="D1589" t="s">
        <v>921</v>
      </c>
    </row>
    <row r="1590" spans="2:4" x14ac:dyDescent="0.25">
      <c r="B1590" t="s">
        <v>81</v>
      </c>
      <c r="C1590">
        <v>16189</v>
      </c>
      <c r="D1590" t="s">
        <v>922</v>
      </c>
    </row>
    <row r="1591" spans="2:4" x14ac:dyDescent="0.25">
      <c r="B1591" t="s">
        <v>81</v>
      </c>
      <c r="C1591">
        <v>16190</v>
      </c>
      <c r="D1591" t="s">
        <v>923</v>
      </c>
    </row>
    <row r="1592" spans="2:4" x14ac:dyDescent="0.25">
      <c r="B1592" t="s">
        <v>81</v>
      </c>
      <c r="C1592">
        <v>16190</v>
      </c>
      <c r="D1592" t="s">
        <v>923</v>
      </c>
    </row>
    <row r="1593" spans="2:4" x14ac:dyDescent="0.25">
      <c r="B1593" t="s">
        <v>81</v>
      </c>
      <c r="C1593">
        <v>16191</v>
      </c>
      <c r="D1593" t="s">
        <v>924</v>
      </c>
    </row>
    <row r="1594" spans="2:4" x14ac:dyDescent="0.25">
      <c r="B1594" t="s">
        <v>81</v>
      </c>
      <c r="C1594">
        <v>16191</v>
      </c>
      <c r="D1594" t="s">
        <v>924</v>
      </c>
    </row>
    <row r="1595" spans="2:4" x14ac:dyDescent="0.25">
      <c r="B1595" t="s">
        <v>81</v>
      </c>
      <c r="C1595">
        <v>16191</v>
      </c>
      <c r="D1595" t="s">
        <v>924</v>
      </c>
    </row>
    <row r="1596" spans="2:4" x14ac:dyDescent="0.25">
      <c r="B1596" t="s">
        <v>81</v>
      </c>
      <c r="C1596">
        <v>16192</v>
      </c>
      <c r="D1596" t="s">
        <v>925</v>
      </c>
    </row>
    <row r="1597" spans="2:4" x14ac:dyDescent="0.25">
      <c r="B1597" t="s">
        <v>81</v>
      </c>
      <c r="C1597">
        <v>16193</v>
      </c>
      <c r="D1597" t="s">
        <v>926</v>
      </c>
    </row>
    <row r="1598" spans="2:4" x14ac:dyDescent="0.25">
      <c r="B1598" t="s">
        <v>81</v>
      </c>
      <c r="C1598">
        <v>16193</v>
      </c>
      <c r="D1598" t="s">
        <v>926</v>
      </c>
    </row>
    <row r="1599" spans="2:4" x14ac:dyDescent="0.25">
      <c r="B1599" t="s">
        <v>81</v>
      </c>
      <c r="C1599">
        <v>16193</v>
      </c>
      <c r="D1599" t="s">
        <v>926</v>
      </c>
    </row>
    <row r="1600" spans="2:4" x14ac:dyDescent="0.25">
      <c r="B1600" t="s">
        <v>81</v>
      </c>
      <c r="C1600">
        <v>16194</v>
      </c>
      <c r="D1600" t="s">
        <v>927</v>
      </c>
    </row>
    <row r="1601" spans="2:4" x14ac:dyDescent="0.25">
      <c r="B1601" t="s">
        <v>81</v>
      </c>
      <c r="C1601">
        <v>16195</v>
      </c>
      <c r="D1601" t="s">
        <v>928</v>
      </c>
    </row>
    <row r="1602" spans="2:4" x14ac:dyDescent="0.25">
      <c r="B1602" t="s">
        <v>81</v>
      </c>
      <c r="C1602">
        <v>16196</v>
      </c>
      <c r="D1602" t="s">
        <v>929</v>
      </c>
    </row>
    <row r="1603" spans="2:4" x14ac:dyDescent="0.25">
      <c r="B1603" t="s">
        <v>81</v>
      </c>
      <c r="C1603">
        <v>16196</v>
      </c>
      <c r="D1603" t="s">
        <v>929</v>
      </c>
    </row>
    <row r="1604" spans="2:4" x14ac:dyDescent="0.25">
      <c r="B1604" t="s">
        <v>81</v>
      </c>
      <c r="C1604">
        <v>16196</v>
      </c>
      <c r="D1604" t="s">
        <v>929</v>
      </c>
    </row>
    <row r="1605" spans="2:4" x14ac:dyDescent="0.25">
      <c r="B1605" t="s">
        <v>81</v>
      </c>
      <c r="C1605">
        <v>16196</v>
      </c>
      <c r="D1605" t="s">
        <v>929</v>
      </c>
    </row>
    <row r="1606" spans="2:4" x14ac:dyDescent="0.25">
      <c r="B1606" t="s">
        <v>81</v>
      </c>
      <c r="C1606">
        <v>16197</v>
      </c>
      <c r="D1606" t="s">
        <v>930</v>
      </c>
    </row>
    <row r="1607" spans="2:4" x14ac:dyDescent="0.25">
      <c r="B1607" t="s">
        <v>81</v>
      </c>
      <c r="C1607">
        <v>16198</v>
      </c>
      <c r="D1607" t="s">
        <v>931</v>
      </c>
    </row>
    <row r="1608" spans="2:4" x14ac:dyDescent="0.25">
      <c r="B1608" t="s">
        <v>81</v>
      </c>
      <c r="C1608">
        <v>16198</v>
      </c>
      <c r="D1608" t="s">
        <v>931</v>
      </c>
    </row>
    <row r="1609" spans="2:4" x14ac:dyDescent="0.25">
      <c r="B1609" t="s">
        <v>81</v>
      </c>
      <c r="C1609">
        <v>16198</v>
      </c>
      <c r="D1609" t="s">
        <v>931</v>
      </c>
    </row>
    <row r="1610" spans="2:4" x14ac:dyDescent="0.25">
      <c r="B1610" t="s">
        <v>81</v>
      </c>
      <c r="C1610">
        <v>17101</v>
      </c>
      <c r="D1610" t="s">
        <v>932</v>
      </c>
    </row>
    <row r="1611" spans="2:4" x14ac:dyDescent="0.25">
      <c r="B1611" t="s">
        <v>81</v>
      </c>
      <c r="C1611">
        <v>17101</v>
      </c>
      <c r="D1611" t="s">
        <v>932</v>
      </c>
    </row>
    <row r="1612" spans="2:4" x14ac:dyDescent="0.25">
      <c r="B1612" t="s">
        <v>81</v>
      </c>
      <c r="C1612">
        <v>17102</v>
      </c>
      <c r="D1612" t="s">
        <v>933</v>
      </c>
    </row>
    <row r="1613" spans="2:4" x14ac:dyDescent="0.25">
      <c r="B1613" t="s">
        <v>81</v>
      </c>
      <c r="C1613">
        <v>17102</v>
      </c>
      <c r="D1613" t="s">
        <v>933</v>
      </c>
    </row>
    <row r="1614" spans="2:4" x14ac:dyDescent="0.25">
      <c r="B1614" t="s">
        <v>81</v>
      </c>
      <c r="C1614">
        <v>17102</v>
      </c>
      <c r="D1614" t="s">
        <v>933</v>
      </c>
    </row>
    <row r="1615" spans="2:4" x14ac:dyDescent="0.25">
      <c r="B1615" t="s">
        <v>81</v>
      </c>
      <c r="C1615">
        <v>17102</v>
      </c>
      <c r="D1615" t="s">
        <v>933</v>
      </c>
    </row>
    <row r="1616" spans="2:4" x14ac:dyDescent="0.25">
      <c r="B1616" t="s">
        <v>81</v>
      </c>
      <c r="C1616">
        <v>17102</v>
      </c>
      <c r="D1616" t="s">
        <v>933</v>
      </c>
    </row>
    <row r="1617" spans="2:4" x14ac:dyDescent="0.25">
      <c r="B1617" t="s">
        <v>81</v>
      </c>
      <c r="C1617">
        <v>17103</v>
      </c>
      <c r="D1617" t="s">
        <v>934</v>
      </c>
    </row>
    <row r="1618" spans="2:4" x14ac:dyDescent="0.25">
      <c r="B1618" t="s">
        <v>81</v>
      </c>
      <c r="C1618">
        <v>17103</v>
      </c>
      <c r="D1618" t="s">
        <v>934</v>
      </c>
    </row>
    <row r="1619" spans="2:4" x14ac:dyDescent="0.25">
      <c r="B1619" t="s">
        <v>81</v>
      </c>
      <c r="C1619">
        <v>17103</v>
      </c>
      <c r="D1619" t="s">
        <v>934</v>
      </c>
    </row>
    <row r="1620" spans="2:4" x14ac:dyDescent="0.25">
      <c r="B1620" t="s">
        <v>81</v>
      </c>
      <c r="C1620">
        <v>17104</v>
      </c>
      <c r="D1620" t="s">
        <v>935</v>
      </c>
    </row>
    <row r="1621" spans="2:4" x14ac:dyDescent="0.25">
      <c r="B1621" t="s">
        <v>81</v>
      </c>
      <c r="C1621">
        <v>17105</v>
      </c>
      <c r="D1621" t="s">
        <v>936</v>
      </c>
    </row>
    <row r="1622" spans="2:4" x14ac:dyDescent="0.25">
      <c r="B1622" t="s">
        <v>81</v>
      </c>
      <c r="C1622">
        <v>17105</v>
      </c>
      <c r="D1622" t="s">
        <v>936</v>
      </c>
    </row>
    <row r="1623" spans="2:4" x14ac:dyDescent="0.25">
      <c r="B1623" t="s">
        <v>81</v>
      </c>
      <c r="C1623">
        <v>17106</v>
      </c>
      <c r="D1623" t="s">
        <v>937</v>
      </c>
    </row>
    <row r="1624" spans="2:4" x14ac:dyDescent="0.25">
      <c r="B1624" t="s">
        <v>81</v>
      </c>
      <c r="C1624">
        <v>17107</v>
      </c>
      <c r="D1624" t="s">
        <v>938</v>
      </c>
    </row>
    <row r="1625" spans="2:4" x14ac:dyDescent="0.25">
      <c r="B1625" t="s">
        <v>81</v>
      </c>
      <c r="C1625">
        <v>17108</v>
      </c>
      <c r="D1625" t="s">
        <v>939</v>
      </c>
    </row>
    <row r="1626" spans="2:4" x14ac:dyDescent="0.25">
      <c r="B1626" t="s">
        <v>81</v>
      </c>
      <c r="C1626">
        <v>17109</v>
      </c>
      <c r="D1626" t="s">
        <v>940</v>
      </c>
    </row>
    <row r="1627" spans="2:4" x14ac:dyDescent="0.25">
      <c r="B1627" t="s">
        <v>81</v>
      </c>
      <c r="C1627">
        <v>17109</v>
      </c>
      <c r="D1627" t="s">
        <v>940</v>
      </c>
    </row>
    <row r="1628" spans="2:4" x14ac:dyDescent="0.25">
      <c r="B1628" t="s">
        <v>81</v>
      </c>
      <c r="C1628">
        <v>17110</v>
      </c>
      <c r="D1628" t="s">
        <v>941</v>
      </c>
    </row>
    <row r="1629" spans="2:4" x14ac:dyDescent="0.25">
      <c r="B1629" t="s">
        <v>81</v>
      </c>
      <c r="C1629">
        <v>17110</v>
      </c>
      <c r="D1629" t="s">
        <v>941</v>
      </c>
    </row>
    <row r="1630" spans="2:4" x14ac:dyDescent="0.25">
      <c r="B1630" t="s">
        <v>81</v>
      </c>
      <c r="C1630">
        <v>17111</v>
      </c>
      <c r="D1630" t="s">
        <v>942</v>
      </c>
    </row>
    <row r="1631" spans="2:4" x14ac:dyDescent="0.25">
      <c r="B1631" t="s">
        <v>81</v>
      </c>
      <c r="C1631">
        <v>17112</v>
      </c>
      <c r="D1631" t="s">
        <v>943</v>
      </c>
    </row>
    <row r="1632" spans="2:4" x14ac:dyDescent="0.25">
      <c r="B1632" t="s">
        <v>81</v>
      </c>
      <c r="C1632">
        <v>17112</v>
      </c>
      <c r="D1632" t="s">
        <v>943</v>
      </c>
    </row>
    <row r="1633" spans="2:4" x14ac:dyDescent="0.25">
      <c r="B1633" t="s">
        <v>81</v>
      </c>
      <c r="C1633">
        <v>17112</v>
      </c>
      <c r="D1633" t="s">
        <v>943</v>
      </c>
    </row>
    <row r="1634" spans="2:4" x14ac:dyDescent="0.25">
      <c r="B1634" t="s">
        <v>81</v>
      </c>
      <c r="C1634">
        <v>17112</v>
      </c>
      <c r="D1634" t="s">
        <v>943</v>
      </c>
    </row>
    <row r="1635" spans="2:4" x14ac:dyDescent="0.25">
      <c r="B1635" t="s">
        <v>81</v>
      </c>
      <c r="C1635">
        <v>17112</v>
      </c>
      <c r="D1635" t="s">
        <v>943</v>
      </c>
    </row>
    <row r="1636" spans="2:4" x14ac:dyDescent="0.25">
      <c r="B1636" t="s">
        <v>81</v>
      </c>
      <c r="C1636">
        <v>17112</v>
      </c>
      <c r="D1636" t="s">
        <v>943</v>
      </c>
    </row>
    <row r="1637" spans="2:4" x14ac:dyDescent="0.25">
      <c r="B1637" t="s">
        <v>81</v>
      </c>
      <c r="C1637">
        <v>17113</v>
      </c>
      <c r="D1637" t="s">
        <v>944</v>
      </c>
    </row>
    <row r="1638" spans="2:4" x14ac:dyDescent="0.25">
      <c r="B1638" t="s">
        <v>81</v>
      </c>
      <c r="C1638">
        <v>17114</v>
      </c>
      <c r="D1638" t="s">
        <v>945</v>
      </c>
    </row>
    <row r="1639" spans="2:4" x14ac:dyDescent="0.25">
      <c r="B1639" t="s">
        <v>81</v>
      </c>
      <c r="C1639">
        <v>17115</v>
      </c>
      <c r="D1639" t="s">
        <v>946</v>
      </c>
    </row>
    <row r="1640" spans="2:4" x14ac:dyDescent="0.25">
      <c r="B1640" t="s">
        <v>81</v>
      </c>
      <c r="C1640">
        <v>17115</v>
      </c>
      <c r="D1640" t="s">
        <v>946</v>
      </c>
    </row>
    <row r="1641" spans="2:4" x14ac:dyDescent="0.25">
      <c r="B1641" t="s">
        <v>81</v>
      </c>
      <c r="C1641">
        <v>17116</v>
      </c>
      <c r="D1641" t="s">
        <v>947</v>
      </c>
    </row>
    <row r="1642" spans="2:4" x14ac:dyDescent="0.25">
      <c r="B1642" t="s">
        <v>81</v>
      </c>
      <c r="C1642">
        <v>17117</v>
      </c>
      <c r="D1642" t="s">
        <v>948</v>
      </c>
    </row>
    <row r="1643" spans="2:4" x14ac:dyDescent="0.25">
      <c r="B1643" t="s">
        <v>81</v>
      </c>
      <c r="C1643">
        <v>17117</v>
      </c>
      <c r="D1643" t="s">
        <v>948</v>
      </c>
    </row>
    <row r="1644" spans="2:4" x14ac:dyDescent="0.25">
      <c r="B1644" t="s">
        <v>81</v>
      </c>
      <c r="C1644">
        <v>17117</v>
      </c>
      <c r="D1644" t="s">
        <v>948</v>
      </c>
    </row>
    <row r="1645" spans="2:4" x14ac:dyDescent="0.25">
      <c r="B1645" t="s">
        <v>81</v>
      </c>
      <c r="C1645">
        <v>17118</v>
      </c>
      <c r="D1645" t="s">
        <v>949</v>
      </c>
    </row>
    <row r="1646" spans="2:4" x14ac:dyDescent="0.25">
      <c r="B1646" t="s">
        <v>81</v>
      </c>
      <c r="C1646">
        <v>17119</v>
      </c>
      <c r="D1646" t="s">
        <v>950</v>
      </c>
    </row>
    <row r="1647" spans="2:4" x14ac:dyDescent="0.25">
      <c r="B1647" t="s">
        <v>81</v>
      </c>
      <c r="C1647">
        <v>17119</v>
      </c>
      <c r="D1647" t="s">
        <v>950</v>
      </c>
    </row>
    <row r="1648" spans="2:4" x14ac:dyDescent="0.25">
      <c r="B1648" t="s">
        <v>81</v>
      </c>
      <c r="C1648">
        <v>17119</v>
      </c>
      <c r="D1648" t="s">
        <v>950</v>
      </c>
    </row>
    <row r="1649" spans="2:4" x14ac:dyDescent="0.25">
      <c r="B1649" t="s">
        <v>81</v>
      </c>
      <c r="C1649">
        <v>17120</v>
      </c>
      <c r="D1649" t="s">
        <v>951</v>
      </c>
    </row>
    <row r="1650" spans="2:4" x14ac:dyDescent="0.25">
      <c r="B1650" t="s">
        <v>81</v>
      </c>
      <c r="C1650">
        <v>17120</v>
      </c>
      <c r="D1650" t="s">
        <v>951</v>
      </c>
    </row>
    <row r="1651" spans="2:4" x14ac:dyDescent="0.25">
      <c r="B1651" t="s">
        <v>81</v>
      </c>
      <c r="C1651">
        <v>17120</v>
      </c>
      <c r="D1651" t="s">
        <v>951</v>
      </c>
    </row>
    <row r="1652" spans="2:4" x14ac:dyDescent="0.25">
      <c r="B1652" t="s">
        <v>81</v>
      </c>
      <c r="C1652">
        <v>17120</v>
      </c>
      <c r="D1652" t="s">
        <v>951</v>
      </c>
    </row>
    <row r="1653" spans="2:4" x14ac:dyDescent="0.25">
      <c r="B1653" t="s">
        <v>81</v>
      </c>
      <c r="C1653">
        <v>17120</v>
      </c>
      <c r="D1653" t="s">
        <v>951</v>
      </c>
    </row>
    <row r="1654" spans="2:4" x14ac:dyDescent="0.25">
      <c r="B1654" t="s">
        <v>81</v>
      </c>
      <c r="C1654">
        <v>17120</v>
      </c>
      <c r="D1654" t="s">
        <v>951</v>
      </c>
    </row>
    <row r="1655" spans="2:4" x14ac:dyDescent="0.25">
      <c r="B1655" t="s">
        <v>81</v>
      </c>
      <c r="C1655">
        <v>17121</v>
      </c>
      <c r="D1655" t="s">
        <v>952</v>
      </c>
    </row>
    <row r="1656" spans="2:4" x14ac:dyDescent="0.25">
      <c r="B1656" t="s">
        <v>81</v>
      </c>
      <c r="C1656">
        <v>17121</v>
      </c>
      <c r="D1656" t="s">
        <v>952</v>
      </c>
    </row>
    <row r="1657" spans="2:4" x14ac:dyDescent="0.25">
      <c r="B1657" t="s">
        <v>81</v>
      </c>
      <c r="C1657">
        <v>17125</v>
      </c>
      <c r="D1657" t="s">
        <v>953</v>
      </c>
    </row>
    <row r="1658" spans="2:4" x14ac:dyDescent="0.25">
      <c r="B1658" t="s">
        <v>81</v>
      </c>
      <c r="C1658">
        <v>17125</v>
      </c>
      <c r="D1658" t="s">
        <v>953</v>
      </c>
    </row>
    <row r="1659" spans="2:4" x14ac:dyDescent="0.25">
      <c r="B1659" t="s">
        <v>81</v>
      </c>
      <c r="C1659">
        <v>17130</v>
      </c>
      <c r="D1659" t="s">
        <v>954</v>
      </c>
    </row>
    <row r="1660" spans="2:4" x14ac:dyDescent="0.25">
      <c r="B1660" t="s">
        <v>81</v>
      </c>
      <c r="C1660">
        <v>17131</v>
      </c>
      <c r="D1660" t="s">
        <v>955</v>
      </c>
    </row>
    <row r="1661" spans="2:4" x14ac:dyDescent="0.25">
      <c r="B1661" t="s">
        <v>81</v>
      </c>
      <c r="C1661">
        <v>17132</v>
      </c>
      <c r="D1661" t="s">
        <v>956</v>
      </c>
    </row>
    <row r="1662" spans="2:4" x14ac:dyDescent="0.25">
      <c r="B1662" t="s">
        <v>81</v>
      </c>
      <c r="C1662">
        <v>17133</v>
      </c>
      <c r="D1662" t="s">
        <v>957</v>
      </c>
    </row>
    <row r="1663" spans="2:4" x14ac:dyDescent="0.25">
      <c r="B1663" t="s">
        <v>81</v>
      </c>
      <c r="C1663">
        <v>17133</v>
      </c>
      <c r="D1663" t="s">
        <v>957</v>
      </c>
    </row>
    <row r="1664" spans="2:4" x14ac:dyDescent="0.25">
      <c r="B1664" t="s">
        <v>81</v>
      </c>
      <c r="C1664">
        <v>17133</v>
      </c>
      <c r="D1664" t="s">
        <v>957</v>
      </c>
    </row>
    <row r="1665" spans="2:4" x14ac:dyDescent="0.25">
      <c r="B1665" t="s">
        <v>81</v>
      </c>
      <c r="C1665">
        <v>17134</v>
      </c>
      <c r="D1665" t="s">
        <v>958</v>
      </c>
    </row>
    <row r="1666" spans="2:4" x14ac:dyDescent="0.25">
      <c r="B1666" t="s">
        <v>81</v>
      </c>
      <c r="C1666">
        <v>17135</v>
      </c>
      <c r="D1666" t="s">
        <v>959</v>
      </c>
    </row>
    <row r="1667" spans="2:4" x14ac:dyDescent="0.25">
      <c r="B1667" t="s">
        <v>81</v>
      </c>
      <c r="C1667">
        <v>17135</v>
      </c>
      <c r="D1667" t="s">
        <v>959</v>
      </c>
    </row>
    <row r="1668" spans="2:4" x14ac:dyDescent="0.25">
      <c r="B1668" t="s">
        <v>81</v>
      </c>
      <c r="C1668">
        <v>17136</v>
      </c>
      <c r="D1668" t="s">
        <v>960</v>
      </c>
    </row>
    <row r="1669" spans="2:4" x14ac:dyDescent="0.25">
      <c r="B1669" t="s">
        <v>81</v>
      </c>
      <c r="C1669">
        <v>17137</v>
      </c>
      <c r="D1669" t="s">
        <v>961</v>
      </c>
    </row>
    <row r="1670" spans="2:4" x14ac:dyDescent="0.25">
      <c r="B1670" t="s">
        <v>81</v>
      </c>
      <c r="C1670">
        <v>17137</v>
      </c>
      <c r="D1670" t="s">
        <v>961</v>
      </c>
    </row>
    <row r="1671" spans="2:4" x14ac:dyDescent="0.25">
      <c r="B1671" t="s">
        <v>81</v>
      </c>
      <c r="C1671">
        <v>17138</v>
      </c>
      <c r="D1671" t="s">
        <v>962</v>
      </c>
    </row>
    <row r="1672" spans="2:4" x14ac:dyDescent="0.25">
      <c r="B1672" t="s">
        <v>81</v>
      </c>
      <c r="C1672">
        <v>17139</v>
      </c>
      <c r="D1672" t="s">
        <v>963</v>
      </c>
    </row>
    <row r="1673" spans="2:4" x14ac:dyDescent="0.25">
      <c r="B1673" t="s">
        <v>81</v>
      </c>
      <c r="C1673">
        <v>17140</v>
      </c>
      <c r="D1673" t="s">
        <v>964</v>
      </c>
    </row>
    <row r="1674" spans="2:4" x14ac:dyDescent="0.25">
      <c r="B1674" t="s">
        <v>81</v>
      </c>
      <c r="C1674">
        <v>17141</v>
      </c>
      <c r="D1674" t="s">
        <v>965</v>
      </c>
    </row>
    <row r="1675" spans="2:4" x14ac:dyDescent="0.25">
      <c r="B1675" t="s">
        <v>81</v>
      </c>
      <c r="C1675">
        <v>17141</v>
      </c>
      <c r="D1675" t="s">
        <v>965</v>
      </c>
    </row>
    <row r="1676" spans="2:4" x14ac:dyDescent="0.25">
      <c r="B1676" t="s">
        <v>81</v>
      </c>
      <c r="C1676">
        <v>17141</v>
      </c>
      <c r="D1676" t="s">
        <v>965</v>
      </c>
    </row>
    <row r="1677" spans="2:4" x14ac:dyDescent="0.25">
      <c r="B1677" t="s">
        <v>81</v>
      </c>
      <c r="C1677">
        <v>17141</v>
      </c>
      <c r="D1677" t="s">
        <v>965</v>
      </c>
    </row>
    <row r="1678" spans="2:4" x14ac:dyDescent="0.25">
      <c r="B1678" t="s">
        <v>81</v>
      </c>
      <c r="C1678">
        <v>17142</v>
      </c>
      <c r="D1678" t="s">
        <v>966</v>
      </c>
    </row>
    <row r="1679" spans="2:4" x14ac:dyDescent="0.25">
      <c r="B1679" t="s">
        <v>81</v>
      </c>
      <c r="C1679">
        <v>17142</v>
      </c>
      <c r="D1679" t="s">
        <v>966</v>
      </c>
    </row>
    <row r="1680" spans="2:4" x14ac:dyDescent="0.25">
      <c r="B1680" t="s">
        <v>81</v>
      </c>
      <c r="C1680">
        <v>17142</v>
      </c>
      <c r="D1680" t="s">
        <v>966</v>
      </c>
    </row>
    <row r="1681" spans="2:4" x14ac:dyDescent="0.25">
      <c r="B1681" t="s">
        <v>81</v>
      </c>
      <c r="C1681">
        <v>17142</v>
      </c>
      <c r="D1681" t="s">
        <v>966</v>
      </c>
    </row>
    <row r="1682" spans="2:4" x14ac:dyDescent="0.25">
      <c r="B1682" t="s">
        <v>81</v>
      </c>
      <c r="C1682">
        <v>17143</v>
      </c>
      <c r="D1682" t="s">
        <v>967</v>
      </c>
    </row>
    <row r="1683" spans="2:4" x14ac:dyDescent="0.25">
      <c r="B1683" t="s">
        <v>81</v>
      </c>
      <c r="C1683">
        <v>17143</v>
      </c>
      <c r="D1683" t="s">
        <v>967</v>
      </c>
    </row>
    <row r="1684" spans="2:4" x14ac:dyDescent="0.25">
      <c r="B1684" t="s">
        <v>81</v>
      </c>
      <c r="C1684">
        <v>17144</v>
      </c>
      <c r="D1684" t="s">
        <v>968</v>
      </c>
    </row>
    <row r="1685" spans="2:4" x14ac:dyDescent="0.25">
      <c r="B1685" t="s">
        <v>81</v>
      </c>
      <c r="C1685">
        <v>17145</v>
      </c>
      <c r="D1685" t="s">
        <v>969</v>
      </c>
    </row>
    <row r="1686" spans="2:4" x14ac:dyDescent="0.25">
      <c r="B1686" t="s">
        <v>81</v>
      </c>
      <c r="C1686">
        <v>17145</v>
      </c>
      <c r="D1686" t="s">
        <v>969</v>
      </c>
    </row>
    <row r="1687" spans="2:4" x14ac:dyDescent="0.25">
      <c r="B1687" t="s">
        <v>81</v>
      </c>
      <c r="C1687">
        <v>17146</v>
      </c>
      <c r="D1687" t="s">
        <v>970</v>
      </c>
    </row>
    <row r="1688" spans="2:4" x14ac:dyDescent="0.25">
      <c r="B1688" t="s">
        <v>81</v>
      </c>
      <c r="C1688">
        <v>17146</v>
      </c>
      <c r="D1688" t="s">
        <v>970</v>
      </c>
    </row>
    <row r="1689" spans="2:4" x14ac:dyDescent="0.25">
      <c r="B1689" t="s">
        <v>81</v>
      </c>
      <c r="C1689">
        <v>17147</v>
      </c>
      <c r="D1689" t="s">
        <v>971</v>
      </c>
    </row>
    <row r="1690" spans="2:4" x14ac:dyDescent="0.25">
      <c r="B1690" t="s">
        <v>81</v>
      </c>
      <c r="C1690">
        <v>17148</v>
      </c>
      <c r="D1690" t="s">
        <v>972</v>
      </c>
    </row>
    <row r="1691" spans="2:4" x14ac:dyDescent="0.25">
      <c r="B1691" t="s">
        <v>81</v>
      </c>
      <c r="C1691">
        <v>17148</v>
      </c>
      <c r="D1691" t="s">
        <v>972</v>
      </c>
    </row>
    <row r="1692" spans="2:4" x14ac:dyDescent="0.25">
      <c r="B1692" t="s">
        <v>81</v>
      </c>
      <c r="C1692">
        <v>17149</v>
      </c>
      <c r="D1692" t="s">
        <v>973</v>
      </c>
    </row>
    <row r="1693" spans="2:4" x14ac:dyDescent="0.25">
      <c r="B1693" t="s">
        <v>81</v>
      </c>
      <c r="C1693">
        <v>17149</v>
      </c>
      <c r="D1693" t="s">
        <v>973</v>
      </c>
    </row>
    <row r="1694" spans="2:4" x14ac:dyDescent="0.25">
      <c r="B1694" t="s">
        <v>81</v>
      </c>
      <c r="C1694">
        <v>17149</v>
      </c>
      <c r="D1694" t="s">
        <v>973</v>
      </c>
    </row>
    <row r="1695" spans="2:4" x14ac:dyDescent="0.25">
      <c r="B1695" t="s">
        <v>81</v>
      </c>
      <c r="C1695">
        <v>17149</v>
      </c>
      <c r="D1695" t="s">
        <v>973</v>
      </c>
    </row>
    <row r="1696" spans="2:4" x14ac:dyDescent="0.25">
      <c r="B1696" t="s">
        <v>81</v>
      </c>
      <c r="C1696">
        <v>17150</v>
      </c>
      <c r="D1696" t="s">
        <v>974</v>
      </c>
    </row>
    <row r="1697" spans="2:4" x14ac:dyDescent="0.25">
      <c r="B1697" t="s">
        <v>81</v>
      </c>
      <c r="C1697">
        <v>17151</v>
      </c>
      <c r="D1697" t="s">
        <v>975</v>
      </c>
    </row>
    <row r="1698" spans="2:4" x14ac:dyDescent="0.25">
      <c r="B1698" t="s">
        <v>81</v>
      </c>
      <c r="C1698">
        <v>17151</v>
      </c>
      <c r="D1698" t="s">
        <v>975</v>
      </c>
    </row>
    <row r="1699" spans="2:4" x14ac:dyDescent="0.25">
      <c r="B1699" t="s">
        <v>81</v>
      </c>
      <c r="C1699">
        <v>17151</v>
      </c>
      <c r="D1699" t="s">
        <v>975</v>
      </c>
    </row>
    <row r="1700" spans="2:4" x14ac:dyDescent="0.25">
      <c r="B1700" t="s">
        <v>81</v>
      </c>
      <c r="C1700">
        <v>17152</v>
      </c>
      <c r="D1700" t="s">
        <v>976</v>
      </c>
    </row>
    <row r="1701" spans="2:4" x14ac:dyDescent="0.25">
      <c r="B1701" t="s">
        <v>81</v>
      </c>
      <c r="C1701">
        <v>17152</v>
      </c>
      <c r="D1701" t="s">
        <v>976</v>
      </c>
    </row>
    <row r="1702" spans="2:4" x14ac:dyDescent="0.25">
      <c r="B1702" t="s">
        <v>81</v>
      </c>
      <c r="C1702">
        <v>17154</v>
      </c>
      <c r="D1702" t="s">
        <v>977</v>
      </c>
    </row>
    <row r="1703" spans="2:4" x14ac:dyDescent="0.25">
      <c r="B1703" t="s">
        <v>81</v>
      </c>
      <c r="C1703">
        <v>17154</v>
      </c>
      <c r="D1703" t="s">
        <v>977</v>
      </c>
    </row>
    <row r="1704" spans="2:4" x14ac:dyDescent="0.25">
      <c r="B1704" t="s">
        <v>81</v>
      </c>
      <c r="C1704">
        <v>17155</v>
      </c>
      <c r="D1704" t="s">
        <v>978</v>
      </c>
    </row>
    <row r="1705" spans="2:4" x14ac:dyDescent="0.25">
      <c r="B1705" t="s">
        <v>81</v>
      </c>
      <c r="C1705">
        <v>17156</v>
      </c>
      <c r="D1705" t="s">
        <v>979</v>
      </c>
    </row>
    <row r="1706" spans="2:4" x14ac:dyDescent="0.25">
      <c r="B1706" t="s">
        <v>81</v>
      </c>
      <c r="C1706">
        <v>17157</v>
      </c>
      <c r="D1706" t="s">
        <v>980</v>
      </c>
    </row>
    <row r="1707" spans="2:4" x14ac:dyDescent="0.25">
      <c r="B1707" t="s">
        <v>81</v>
      </c>
      <c r="C1707">
        <v>17157</v>
      </c>
      <c r="D1707" t="s">
        <v>980</v>
      </c>
    </row>
    <row r="1708" spans="2:4" x14ac:dyDescent="0.25">
      <c r="B1708" t="s">
        <v>81</v>
      </c>
      <c r="C1708">
        <v>17158</v>
      </c>
      <c r="D1708" t="s">
        <v>981</v>
      </c>
    </row>
    <row r="1709" spans="2:4" x14ac:dyDescent="0.25">
      <c r="B1709" t="s">
        <v>81</v>
      </c>
      <c r="C1709">
        <v>17158</v>
      </c>
      <c r="D1709" t="s">
        <v>981</v>
      </c>
    </row>
    <row r="1710" spans="2:4" x14ac:dyDescent="0.25">
      <c r="B1710" t="s">
        <v>81</v>
      </c>
      <c r="C1710">
        <v>17159</v>
      </c>
      <c r="D1710" t="s">
        <v>982</v>
      </c>
    </row>
    <row r="1711" spans="2:4" x14ac:dyDescent="0.25">
      <c r="B1711" t="s">
        <v>81</v>
      </c>
      <c r="C1711">
        <v>17160</v>
      </c>
      <c r="D1711" t="s">
        <v>983</v>
      </c>
    </row>
    <row r="1712" spans="2:4" x14ac:dyDescent="0.25">
      <c r="B1712" t="s">
        <v>81</v>
      </c>
      <c r="C1712">
        <v>17160</v>
      </c>
      <c r="D1712" t="s">
        <v>983</v>
      </c>
    </row>
    <row r="1713" spans="2:4" x14ac:dyDescent="0.25">
      <c r="B1713" t="s">
        <v>81</v>
      </c>
      <c r="C1713">
        <v>17160</v>
      </c>
      <c r="D1713" t="s">
        <v>983</v>
      </c>
    </row>
    <row r="1714" spans="2:4" x14ac:dyDescent="0.25">
      <c r="B1714" t="s">
        <v>81</v>
      </c>
      <c r="C1714">
        <v>17160</v>
      </c>
      <c r="D1714" t="s">
        <v>983</v>
      </c>
    </row>
    <row r="1715" spans="2:4" x14ac:dyDescent="0.25">
      <c r="B1715" t="s">
        <v>81</v>
      </c>
      <c r="C1715">
        <v>17161</v>
      </c>
      <c r="D1715" t="s">
        <v>984</v>
      </c>
    </row>
    <row r="1716" spans="2:4" x14ac:dyDescent="0.25">
      <c r="B1716" t="s">
        <v>81</v>
      </c>
      <c r="C1716">
        <v>17162</v>
      </c>
      <c r="D1716" t="s">
        <v>985</v>
      </c>
    </row>
    <row r="1717" spans="2:4" x14ac:dyDescent="0.25">
      <c r="B1717" t="s">
        <v>81</v>
      </c>
      <c r="C1717">
        <v>17163</v>
      </c>
      <c r="D1717" t="s">
        <v>986</v>
      </c>
    </row>
    <row r="1718" spans="2:4" x14ac:dyDescent="0.25">
      <c r="B1718" t="s">
        <v>81</v>
      </c>
      <c r="C1718">
        <v>17163</v>
      </c>
      <c r="D1718" t="s">
        <v>986</v>
      </c>
    </row>
    <row r="1719" spans="2:4" x14ac:dyDescent="0.25">
      <c r="B1719" t="s">
        <v>81</v>
      </c>
      <c r="C1719">
        <v>17163</v>
      </c>
      <c r="D1719" t="s">
        <v>986</v>
      </c>
    </row>
    <row r="1720" spans="2:4" x14ac:dyDescent="0.25">
      <c r="B1720" t="s">
        <v>81</v>
      </c>
      <c r="C1720">
        <v>17164</v>
      </c>
      <c r="D1720" t="s">
        <v>987</v>
      </c>
    </row>
    <row r="1721" spans="2:4" x14ac:dyDescent="0.25">
      <c r="B1721" t="s">
        <v>81</v>
      </c>
      <c r="C1721">
        <v>17165</v>
      </c>
      <c r="D1721" t="s">
        <v>988</v>
      </c>
    </row>
    <row r="1722" spans="2:4" x14ac:dyDescent="0.25">
      <c r="B1722" t="s">
        <v>81</v>
      </c>
      <c r="C1722">
        <v>17166</v>
      </c>
      <c r="D1722" t="s">
        <v>989</v>
      </c>
    </row>
    <row r="1723" spans="2:4" x14ac:dyDescent="0.25">
      <c r="B1723" t="s">
        <v>81</v>
      </c>
      <c r="C1723">
        <v>17166</v>
      </c>
      <c r="D1723" t="s">
        <v>989</v>
      </c>
    </row>
    <row r="1724" spans="2:4" x14ac:dyDescent="0.25">
      <c r="B1724" t="s">
        <v>81</v>
      </c>
      <c r="C1724">
        <v>17166</v>
      </c>
      <c r="D1724" t="s">
        <v>989</v>
      </c>
    </row>
    <row r="1725" spans="2:4" x14ac:dyDescent="0.25">
      <c r="B1725" t="s">
        <v>81</v>
      </c>
      <c r="C1725">
        <v>17166</v>
      </c>
      <c r="D1725" t="s">
        <v>989</v>
      </c>
    </row>
    <row r="1726" spans="2:4" x14ac:dyDescent="0.25">
      <c r="B1726" t="s">
        <v>81</v>
      </c>
      <c r="C1726">
        <v>17167</v>
      </c>
      <c r="D1726" t="s">
        <v>990</v>
      </c>
    </row>
    <row r="1727" spans="2:4" x14ac:dyDescent="0.25">
      <c r="B1727" t="s">
        <v>81</v>
      </c>
      <c r="C1727">
        <v>17168</v>
      </c>
      <c r="D1727" t="s">
        <v>991</v>
      </c>
    </row>
    <row r="1728" spans="2:4" x14ac:dyDescent="0.25">
      <c r="B1728" t="s">
        <v>81</v>
      </c>
      <c r="C1728">
        <v>17169</v>
      </c>
      <c r="D1728" t="s">
        <v>992</v>
      </c>
    </row>
    <row r="1729" spans="2:4" x14ac:dyDescent="0.25">
      <c r="B1729" t="s">
        <v>81</v>
      </c>
      <c r="C1729">
        <v>17169</v>
      </c>
      <c r="D1729" t="s">
        <v>992</v>
      </c>
    </row>
    <row r="1730" spans="2:4" x14ac:dyDescent="0.25">
      <c r="B1730" t="s">
        <v>81</v>
      </c>
      <c r="C1730">
        <v>17170</v>
      </c>
      <c r="D1730" t="s">
        <v>993</v>
      </c>
    </row>
    <row r="1731" spans="2:4" x14ac:dyDescent="0.25">
      <c r="B1731" t="s">
        <v>81</v>
      </c>
      <c r="C1731">
        <v>17170</v>
      </c>
      <c r="D1731" t="s">
        <v>993</v>
      </c>
    </row>
    <row r="1732" spans="2:4" x14ac:dyDescent="0.25">
      <c r="B1732" t="s">
        <v>81</v>
      </c>
      <c r="C1732">
        <v>17170</v>
      </c>
      <c r="D1732" t="s">
        <v>993</v>
      </c>
    </row>
    <row r="1733" spans="2:4" x14ac:dyDescent="0.25">
      <c r="B1733" t="s">
        <v>81</v>
      </c>
      <c r="C1733">
        <v>17170</v>
      </c>
      <c r="D1733" t="s">
        <v>993</v>
      </c>
    </row>
    <row r="1734" spans="2:4" x14ac:dyDescent="0.25">
      <c r="B1734" t="s">
        <v>81</v>
      </c>
      <c r="C1734">
        <v>17170</v>
      </c>
      <c r="D1734" t="s">
        <v>993</v>
      </c>
    </row>
    <row r="1735" spans="2:4" x14ac:dyDescent="0.25">
      <c r="B1735" t="s">
        <v>81</v>
      </c>
      <c r="C1735">
        <v>17171</v>
      </c>
      <c r="D1735" t="s">
        <v>994</v>
      </c>
    </row>
    <row r="1736" spans="2:4" x14ac:dyDescent="0.25">
      <c r="B1736" t="s">
        <v>81</v>
      </c>
      <c r="C1736">
        <v>17172</v>
      </c>
      <c r="D1736" t="s">
        <v>995</v>
      </c>
    </row>
    <row r="1737" spans="2:4" x14ac:dyDescent="0.25">
      <c r="B1737" t="s">
        <v>81</v>
      </c>
      <c r="C1737">
        <v>17172</v>
      </c>
      <c r="D1737" t="s">
        <v>995</v>
      </c>
    </row>
    <row r="1738" spans="2:4" x14ac:dyDescent="0.25">
      <c r="B1738" t="s">
        <v>81</v>
      </c>
      <c r="C1738">
        <v>17173</v>
      </c>
      <c r="D1738" t="s">
        <v>996</v>
      </c>
    </row>
    <row r="1739" spans="2:4" x14ac:dyDescent="0.25">
      <c r="B1739" t="s">
        <v>81</v>
      </c>
      <c r="C1739">
        <v>17174</v>
      </c>
      <c r="D1739" t="s">
        <v>997</v>
      </c>
    </row>
    <row r="1740" spans="2:4" x14ac:dyDescent="0.25">
      <c r="B1740" t="s">
        <v>81</v>
      </c>
      <c r="C1740">
        <v>17174</v>
      </c>
      <c r="D1740" t="s">
        <v>997</v>
      </c>
    </row>
    <row r="1741" spans="2:4" x14ac:dyDescent="0.25">
      <c r="B1741" t="s">
        <v>81</v>
      </c>
      <c r="C1741">
        <v>17174</v>
      </c>
      <c r="D1741" t="s">
        <v>997</v>
      </c>
    </row>
    <row r="1742" spans="2:4" x14ac:dyDescent="0.25">
      <c r="B1742" t="s">
        <v>81</v>
      </c>
      <c r="C1742">
        <v>17174</v>
      </c>
      <c r="D1742" t="s">
        <v>997</v>
      </c>
    </row>
    <row r="1743" spans="2:4" x14ac:dyDescent="0.25">
      <c r="B1743" t="s">
        <v>81</v>
      </c>
      <c r="C1743">
        <v>17174</v>
      </c>
      <c r="D1743" t="s">
        <v>997</v>
      </c>
    </row>
    <row r="1744" spans="2:4" x14ac:dyDescent="0.25">
      <c r="B1744" t="s">
        <v>81</v>
      </c>
      <c r="C1744">
        <v>17175</v>
      </c>
      <c r="D1744" t="s">
        <v>998</v>
      </c>
    </row>
    <row r="1745" spans="2:4" x14ac:dyDescent="0.25">
      <c r="B1745" t="s">
        <v>81</v>
      </c>
      <c r="C1745">
        <v>17176</v>
      </c>
      <c r="D1745" t="s">
        <v>999</v>
      </c>
    </row>
    <row r="1746" spans="2:4" x14ac:dyDescent="0.25">
      <c r="B1746" t="s">
        <v>81</v>
      </c>
      <c r="C1746">
        <v>17176</v>
      </c>
      <c r="D1746" t="s">
        <v>999</v>
      </c>
    </row>
    <row r="1747" spans="2:4" x14ac:dyDescent="0.25">
      <c r="B1747" t="s">
        <v>81</v>
      </c>
      <c r="C1747">
        <v>17176</v>
      </c>
      <c r="D1747" t="s">
        <v>999</v>
      </c>
    </row>
    <row r="1748" spans="2:4" x14ac:dyDescent="0.25">
      <c r="B1748" t="s">
        <v>81</v>
      </c>
      <c r="C1748">
        <v>17177</v>
      </c>
      <c r="D1748" t="s">
        <v>1000</v>
      </c>
    </row>
    <row r="1749" spans="2:4" x14ac:dyDescent="0.25">
      <c r="B1749" t="s">
        <v>81</v>
      </c>
      <c r="C1749">
        <v>17177</v>
      </c>
      <c r="D1749" t="s">
        <v>1000</v>
      </c>
    </row>
    <row r="1750" spans="2:4" x14ac:dyDescent="0.25">
      <c r="B1750" t="s">
        <v>81</v>
      </c>
      <c r="C1750">
        <v>17177</v>
      </c>
      <c r="D1750" t="s">
        <v>1000</v>
      </c>
    </row>
    <row r="1751" spans="2:4" x14ac:dyDescent="0.25">
      <c r="B1751" t="s">
        <v>81</v>
      </c>
      <c r="C1751">
        <v>17177</v>
      </c>
      <c r="D1751" t="s">
        <v>1000</v>
      </c>
    </row>
    <row r="1752" spans="2:4" x14ac:dyDescent="0.25">
      <c r="B1752" t="s">
        <v>81</v>
      </c>
      <c r="C1752">
        <v>17177</v>
      </c>
      <c r="D1752" t="s">
        <v>1000</v>
      </c>
    </row>
    <row r="1753" spans="2:4" x14ac:dyDescent="0.25">
      <c r="B1753" t="s">
        <v>81</v>
      </c>
      <c r="C1753">
        <v>17177</v>
      </c>
      <c r="D1753" t="s">
        <v>1000</v>
      </c>
    </row>
    <row r="1754" spans="2:4" x14ac:dyDescent="0.25">
      <c r="B1754" t="s">
        <v>81</v>
      </c>
      <c r="C1754">
        <v>17177</v>
      </c>
      <c r="D1754" t="s">
        <v>1000</v>
      </c>
    </row>
    <row r="1755" spans="2:4" x14ac:dyDescent="0.25">
      <c r="B1755" t="s">
        <v>81</v>
      </c>
      <c r="C1755">
        <v>17177</v>
      </c>
      <c r="D1755" t="s">
        <v>1000</v>
      </c>
    </row>
    <row r="1756" spans="2:4" x14ac:dyDescent="0.25">
      <c r="B1756" t="s">
        <v>81</v>
      </c>
      <c r="C1756">
        <v>17177</v>
      </c>
      <c r="D1756" t="s">
        <v>1000</v>
      </c>
    </row>
    <row r="1757" spans="2:4" x14ac:dyDescent="0.25">
      <c r="B1757" t="s">
        <v>81</v>
      </c>
      <c r="C1757">
        <v>17178</v>
      </c>
      <c r="D1757" t="s">
        <v>1001</v>
      </c>
    </row>
    <row r="1758" spans="2:4" x14ac:dyDescent="0.25">
      <c r="B1758" t="s">
        <v>81</v>
      </c>
      <c r="C1758">
        <v>17179</v>
      </c>
      <c r="D1758" t="s">
        <v>1002</v>
      </c>
    </row>
    <row r="1759" spans="2:4" x14ac:dyDescent="0.25">
      <c r="B1759" t="s">
        <v>81</v>
      </c>
      <c r="C1759">
        <v>17180</v>
      </c>
      <c r="D1759" t="s">
        <v>1003</v>
      </c>
    </row>
    <row r="1760" spans="2:4" x14ac:dyDescent="0.25">
      <c r="B1760" t="s">
        <v>81</v>
      </c>
      <c r="C1760">
        <v>17181</v>
      </c>
      <c r="D1760" t="s">
        <v>1004</v>
      </c>
    </row>
    <row r="1761" spans="2:4" x14ac:dyDescent="0.25">
      <c r="B1761" t="s">
        <v>81</v>
      </c>
      <c r="C1761">
        <v>17181</v>
      </c>
      <c r="D1761" t="s">
        <v>1004</v>
      </c>
    </row>
    <row r="1762" spans="2:4" x14ac:dyDescent="0.25">
      <c r="B1762" t="s">
        <v>81</v>
      </c>
      <c r="C1762">
        <v>17181</v>
      </c>
      <c r="D1762" t="s">
        <v>1004</v>
      </c>
    </row>
    <row r="1763" spans="2:4" x14ac:dyDescent="0.25">
      <c r="B1763" t="s">
        <v>81</v>
      </c>
      <c r="C1763">
        <v>17181</v>
      </c>
      <c r="D1763" t="s">
        <v>1004</v>
      </c>
    </row>
    <row r="1764" spans="2:4" x14ac:dyDescent="0.25">
      <c r="B1764" t="s">
        <v>81</v>
      </c>
      <c r="C1764">
        <v>17181</v>
      </c>
      <c r="D1764" t="s">
        <v>1004</v>
      </c>
    </row>
    <row r="1765" spans="2:4" x14ac:dyDescent="0.25">
      <c r="B1765" t="s">
        <v>81</v>
      </c>
      <c r="C1765">
        <v>17182</v>
      </c>
      <c r="D1765" t="s">
        <v>1005</v>
      </c>
    </row>
    <row r="1766" spans="2:4" x14ac:dyDescent="0.25">
      <c r="B1766" t="s">
        <v>81</v>
      </c>
      <c r="C1766">
        <v>17183</v>
      </c>
      <c r="D1766" t="s">
        <v>1006</v>
      </c>
    </row>
    <row r="1767" spans="2:4" x14ac:dyDescent="0.25">
      <c r="B1767" t="s">
        <v>81</v>
      </c>
      <c r="C1767">
        <v>17183</v>
      </c>
      <c r="D1767" t="s">
        <v>1006</v>
      </c>
    </row>
    <row r="1768" spans="2:4" x14ac:dyDescent="0.25">
      <c r="B1768" t="s">
        <v>81</v>
      </c>
      <c r="C1768">
        <v>17183</v>
      </c>
      <c r="D1768" t="s">
        <v>1006</v>
      </c>
    </row>
    <row r="1769" spans="2:4" x14ac:dyDescent="0.25">
      <c r="B1769" t="s">
        <v>81</v>
      </c>
      <c r="C1769">
        <v>17184</v>
      </c>
      <c r="D1769" t="s">
        <v>1007</v>
      </c>
    </row>
    <row r="1770" spans="2:4" x14ac:dyDescent="0.25">
      <c r="B1770" t="s">
        <v>81</v>
      </c>
      <c r="C1770">
        <v>17186</v>
      </c>
      <c r="D1770" t="s">
        <v>1008</v>
      </c>
    </row>
    <row r="1771" spans="2:4" x14ac:dyDescent="0.25">
      <c r="B1771" t="s">
        <v>81</v>
      </c>
      <c r="C1771">
        <v>17187</v>
      </c>
      <c r="D1771" t="s">
        <v>1009</v>
      </c>
    </row>
    <row r="1772" spans="2:4" x14ac:dyDescent="0.25">
      <c r="B1772" t="s">
        <v>81</v>
      </c>
      <c r="C1772">
        <v>17187</v>
      </c>
      <c r="D1772" t="s">
        <v>1009</v>
      </c>
    </row>
    <row r="1773" spans="2:4" x14ac:dyDescent="0.25">
      <c r="B1773" t="s">
        <v>81</v>
      </c>
      <c r="C1773">
        <v>17188</v>
      </c>
      <c r="D1773" t="s">
        <v>1010</v>
      </c>
    </row>
    <row r="1774" spans="2:4" x14ac:dyDescent="0.25">
      <c r="B1774" t="s">
        <v>81</v>
      </c>
      <c r="C1774">
        <v>17189</v>
      </c>
      <c r="D1774" t="s">
        <v>1011</v>
      </c>
    </row>
    <row r="1775" spans="2:4" x14ac:dyDescent="0.25">
      <c r="B1775" t="s">
        <v>81</v>
      </c>
      <c r="C1775">
        <v>17190</v>
      </c>
      <c r="D1775" t="s">
        <v>1012</v>
      </c>
    </row>
    <row r="1776" spans="2:4" x14ac:dyDescent="0.25">
      <c r="B1776" t="s">
        <v>81</v>
      </c>
      <c r="C1776">
        <v>17190</v>
      </c>
      <c r="D1776" t="s">
        <v>1012</v>
      </c>
    </row>
    <row r="1777" spans="2:4" x14ac:dyDescent="0.25">
      <c r="B1777" t="s">
        <v>81</v>
      </c>
      <c r="C1777">
        <v>17190</v>
      </c>
      <c r="D1777" t="s">
        <v>1012</v>
      </c>
    </row>
    <row r="1778" spans="2:4" x14ac:dyDescent="0.25">
      <c r="B1778" t="s">
        <v>81</v>
      </c>
      <c r="C1778">
        <v>17191</v>
      </c>
      <c r="D1778" t="s">
        <v>1013</v>
      </c>
    </row>
    <row r="1779" spans="2:4" x14ac:dyDescent="0.25">
      <c r="B1779" t="s">
        <v>81</v>
      </c>
      <c r="C1779">
        <v>17191</v>
      </c>
      <c r="D1779" t="s">
        <v>1013</v>
      </c>
    </row>
    <row r="1780" spans="2:4" x14ac:dyDescent="0.25">
      <c r="B1780" t="s">
        <v>81</v>
      </c>
      <c r="C1780">
        <v>17191</v>
      </c>
      <c r="D1780" t="s">
        <v>1013</v>
      </c>
    </row>
    <row r="1781" spans="2:4" x14ac:dyDescent="0.25">
      <c r="B1781" t="s">
        <v>81</v>
      </c>
      <c r="C1781">
        <v>17191</v>
      </c>
      <c r="D1781" t="s">
        <v>1013</v>
      </c>
    </row>
    <row r="1782" spans="2:4" x14ac:dyDescent="0.25">
      <c r="B1782" t="s">
        <v>81</v>
      </c>
      <c r="C1782">
        <v>17191</v>
      </c>
      <c r="D1782" t="s">
        <v>1013</v>
      </c>
    </row>
    <row r="1783" spans="2:4" x14ac:dyDescent="0.25">
      <c r="B1783" t="s">
        <v>81</v>
      </c>
      <c r="C1783">
        <v>17191</v>
      </c>
      <c r="D1783" t="s">
        <v>1013</v>
      </c>
    </row>
    <row r="1784" spans="2:4" x14ac:dyDescent="0.25">
      <c r="B1784" t="s">
        <v>81</v>
      </c>
      <c r="C1784">
        <v>17192</v>
      </c>
      <c r="D1784" t="s">
        <v>1014</v>
      </c>
    </row>
    <row r="1785" spans="2:4" x14ac:dyDescent="0.25">
      <c r="B1785" t="s">
        <v>81</v>
      </c>
      <c r="C1785">
        <v>17192</v>
      </c>
      <c r="D1785" t="s">
        <v>1014</v>
      </c>
    </row>
    <row r="1786" spans="2:4" x14ac:dyDescent="0.25">
      <c r="B1786" t="s">
        <v>81</v>
      </c>
      <c r="C1786">
        <v>17192</v>
      </c>
      <c r="D1786" t="s">
        <v>1014</v>
      </c>
    </row>
    <row r="1787" spans="2:4" x14ac:dyDescent="0.25">
      <c r="B1787" t="s">
        <v>81</v>
      </c>
      <c r="C1787">
        <v>17192</v>
      </c>
      <c r="D1787" t="s">
        <v>1014</v>
      </c>
    </row>
    <row r="1788" spans="2:4" x14ac:dyDescent="0.25">
      <c r="B1788" t="s">
        <v>81</v>
      </c>
      <c r="C1788">
        <v>17192</v>
      </c>
      <c r="D1788" t="s">
        <v>1014</v>
      </c>
    </row>
    <row r="1789" spans="2:4" x14ac:dyDescent="0.25">
      <c r="B1789" t="s">
        <v>81</v>
      </c>
      <c r="C1789">
        <v>17192</v>
      </c>
      <c r="D1789" t="s">
        <v>1014</v>
      </c>
    </row>
    <row r="1790" spans="2:4" x14ac:dyDescent="0.25">
      <c r="B1790" t="s">
        <v>81</v>
      </c>
      <c r="C1790">
        <v>17193</v>
      </c>
      <c r="D1790" t="s">
        <v>1015</v>
      </c>
    </row>
    <row r="1791" spans="2:4" x14ac:dyDescent="0.25">
      <c r="B1791" t="s">
        <v>81</v>
      </c>
      <c r="C1791">
        <v>17194</v>
      </c>
      <c r="D1791" t="s">
        <v>1016</v>
      </c>
    </row>
    <row r="1792" spans="2:4" x14ac:dyDescent="0.25">
      <c r="B1792" t="s">
        <v>81</v>
      </c>
      <c r="C1792">
        <v>17195</v>
      </c>
      <c r="D1792" t="s">
        <v>1017</v>
      </c>
    </row>
    <row r="1793" spans="2:4" x14ac:dyDescent="0.25">
      <c r="B1793" t="s">
        <v>81</v>
      </c>
      <c r="C1793">
        <v>17195</v>
      </c>
      <c r="D1793" t="s">
        <v>1017</v>
      </c>
    </row>
    <row r="1794" spans="2:4" x14ac:dyDescent="0.25">
      <c r="B1794" t="s">
        <v>81</v>
      </c>
      <c r="C1794">
        <v>17196</v>
      </c>
      <c r="D1794" t="s">
        <v>1018</v>
      </c>
    </row>
    <row r="1795" spans="2:4" x14ac:dyDescent="0.25">
      <c r="B1795" t="s">
        <v>81</v>
      </c>
      <c r="C1795">
        <v>17197</v>
      </c>
      <c r="D1795" t="s">
        <v>1019</v>
      </c>
    </row>
    <row r="1796" spans="2:4" x14ac:dyDescent="0.25">
      <c r="B1796" t="s">
        <v>81</v>
      </c>
      <c r="C1796">
        <v>17198</v>
      </c>
      <c r="D1796" t="s">
        <v>1020</v>
      </c>
    </row>
    <row r="1797" spans="2:4" x14ac:dyDescent="0.25">
      <c r="B1797" t="s">
        <v>81</v>
      </c>
      <c r="C1797">
        <v>17199</v>
      </c>
      <c r="D1797" t="s">
        <v>1021</v>
      </c>
    </row>
    <row r="1798" spans="2:4" x14ac:dyDescent="0.25">
      <c r="B1798" t="s">
        <v>81</v>
      </c>
      <c r="C1798">
        <v>17200</v>
      </c>
      <c r="D1798" t="s">
        <v>1022</v>
      </c>
    </row>
    <row r="1799" spans="2:4" x14ac:dyDescent="0.25">
      <c r="B1799" t="s">
        <v>81</v>
      </c>
      <c r="C1799">
        <v>17200</v>
      </c>
      <c r="D1799" t="s">
        <v>1022</v>
      </c>
    </row>
    <row r="1800" spans="2:4" x14ac:dyDescent="0.25">
      <c r="B1800" t="s">
        <v>81</v>
      </c>
      <c r="C1800">
        <v>17202</v>
      </c>
      <c r="D1800" t="s">
        <v>1023</v>
      </c>
    </row>
    <row r="1801" spans="2:4" x14ac:dyDescent="0.25">
      <c r="B1801" t="s">
        <v>81</v>
      </c>
      <c r="C1801">
        <v>17203</v>
      </c>
      <c r="D1801" t="s">
        <v>1024</v>
      </c>
    </row>
    <row r="1802" spans="2:4" x14ac:dyDescent="0.25">
      <c r="B1802" t="s">
        <v>81</v>
      </c>
      <c r="C1802">
        <v>17204</v>
      </c>
      <c r="D1802" t="s">
        <v>1025</v>
      </c>
    </row>
    <row r="1803" spans="2:4" x14ac:dyDescent="0.25">
      <c r="B1803" t="s">
        <v>81</v>
      </c>
      <c r="C1803">
        <v>17205</v>
      </c>
      <c r="D1803" t="s">
        <v>1026</v>
      </c>
    </row>
    <row r="1804" spans="2:4" x14ac:dyDescent="0.25">
      <c r="B1804" t="s">
        <v>81</v>
      </c>
      <c r="C1804">
        <v>17206</v>
      </c>
      <c r="D1804" t="s">
        <v>1027</v>
      </c>
    </row>
    <row r="1805" spans="2:4" x14ac:dyDescent="0.25">
      <c r="B1805" t="s">
        <v>81</v>
      </c>
      <c r="C1805">
        <v>17207</v>
      </c>
      <c r="D1805" t="s">
        <v>1028</v>
      </c>
    </row>
    <row r="1806" spans="2:4" x14ac:dyDescent="0.25">
      <c r="B1806" t="s">
        <v>81</v>
      </c>
      <c r="C1806">
        <v>17207</v>
      </c>
      <c r="D1806" t="s">
        <v>1028</v>
      </c>
    </row>
    <row r="1807" spans="2:4" x14ac:dyDescent="0.25">
      <c r="B1807" t="s">
        <v>81</v>
      </c>
      <c r="C1807">
        <v>17207</v>
      </c>
      <c r="D1807" t="s">
        <v>1028</v>
      </c>
    </row>
    <row r="1808" spans="2:4" x14ac:dyDescent="0.25">
      <c r="B1808" t="s">
        <v>81</v>
      </c>
      <c r="C1808">
        <v>17207</v>
      </c>
      <c r="D1808" t="s">
        <v>1028</v>
      </c>
    </row>
    <row r="1809" spans="2:4" x14ac:dyDescent="0.25">
      <c r="B1809" t="s">
        <v>81</v>
      </c>
      <c r="C1809">
        <v>17208</v>
      </c>
      <c r="D1809" t="s">
        <v>1029</v>
      </c>
    </row>
    <row r="1810" spans="2:4" x14ac:dyDescent="0.25">
      <c r="B1810" t="s">
        <v>81</v>
      </c>
      <c r="C1810">
        <v>17210</v>
      </c>
      <c r="D1810" t="s">
        <v>1030</v>
      </c>
    </row>
    <row r="1811" spans="2:4" x14ac:dyDescent="0.25">
      <c r="B1811" t="s">
        <v>81</v>
      </c>
      <c r="C1811">
        <v>17210</v>
      </c>
      <c r="D1811" t="s">
        <v>1030</v>
      </c>
    </row>
    <row r="1812" spans="2:4" x14ac:dyDescent="0.25">
      <c r="B1812" t="s">
        <v>81</v>
      </c>
      <c r="C1812">
        <v>17210</v>
      </c>
      <c r="D1812" t="s">
        <v>1030</v>
      </c>
    </row>
    <row r="1813" spans="2:4" x14ac:dyDescent="0.25">
      <c r="B1813" t="s">
        <v>81</v>
      </c>
      <c r="C1813">
        <v>17211</v>
      </c>
      <c r="D1813" t="s">
        <v>1031</v>
      </c>
    </row>
    <row r="1814" spans="2:4" x14ac:dyDescent="0.25">
      <c r="B1814" t="s">
        <v>81</v>
      </c>
      <c r="C1814">
        <v>18101</v>
      </c>
      <c r="D1814" t="s">
        <v>1032</v>
      </c>
    </row>
    <row r="1815" spans="2:4" x14ac:dyDescent="0.25">
      <c r="B1815" t="s">
        <v>81</v>
      </c>
      <c r="C1815">
        <v>18102</v>
      </c>
      <c r="D1815" t="s">
        <v>1033</v>
      </c>
    </row>
    <row r="1816" spans="2:4" x14ac:dyDescent="0.25">
      <c r="B1816" t="s">
        <v>81</v>
      </c>
      <c r="C1816">
        <v>18102</v>
      </c>
      <c r="D1816" t="s">
        <v>1033</v>
      </c>
    </row>
    <row r="1817" spans="2:4" x14ac:dyDescent="0.25">
      <c r="B1817" t="s">
        <v>81</v>
      </c>
      <c r="C1817">
        <v>18102</v>
      </c>
      <c r="D1817" t="s">
        <v>1033</v>
      </c>
    </row>
    <row r="1818" spans="2:4" x14ac:dyDescent="0.25">
      <c r="B1818" t="s">
        <v>81</v>
      </c>
      <c r="C1818">
        <v>18103</v>
      </c>
      <c r="D1818" t="s">
        <v>1034</v>
      </c>
    </row>
    <row r="1819" spans="2:4" x14ac:dyDescent="0.25">
      <c r="B1819" t="s">
        <v>81</v>
      </c>
      <c r="C1819">
        <v>18103</v>
      </c>
      <c r="D1819" t="s">
        <v>1034</v>
      </c>
    </row>
    <row r="1820" spans="2:4" x14ac:dyDescent="0.25">
      <c r="B1820" t="s">
        <v>81</v>
      </c>
      <c r="C1820">
        <v>18104</v>
      </c>
      <c r="D1820" t="s">
        <v>1035</v>
      </c>
    </row>
    <row r="1821" spans="2:4" x14ac:dyDescent="0.25">
      <c r="B1821" t="s">
        <v>81</v>
      </c>
      <c r="C1821">
        <v>18105</v>
      </c>
      <c r="D1821" t="s">
        <v>1036</v>
      </c>
    </row>
    <row r="1822" spans="2:4" x14ac:dyDescent="0.25">
      <c r="B1822" t="s">
        <v>81</v>
      </c>
      <c r="C1822">
        <v>18105</v>
      </c>
      <c r="D1822" t="s">
        <v>1036</v>
      </c>
    </row>
    <row r="1823" spans="2:4" x14ac:dyDescent="0.25">
      <c r="B1823" t="s">
        <v>81</v>
      </c>
      <c r="C1823">
        <v>18105</v>
      </c>
      <c r="D1823" t="s">
        <v>1036</v>
      </c>
    </row>
    <row r="1824" spans="2:4" x14ac:dyDescent="0.25">
      <c r="B1824" t="s">
        <v>81</v>
      </c>
      <c r="C1824">
        <v>18105</v>
      </c>
      <c r="D1824" t="s">
        <v>1036</v>
      </c>
    </row>
    <row r="1825" spans="2:4" x14ac:dyDescent="0.25">
      <c r="B1825" t="s">
        <v>81</v>
      </c>
      <c r="C1825">
        <v>18105</v>
      </c>
      <c r="D1825" t="s">
        <v>1036</v>
      </c>
    </row>
    <row r="1826" spans="2:4" x14ac:dyDescent="0.25">
      <c r="B1826" t="s">
        <v>81</v>
      </c>
      <c r="C1826">
        <v>18105</v>
      </c>
      <c r="D1826" t="s">
        <v>1036</v>
      </c>
    </row>
    <row r="1827" spans="2:4" x14ac:dyDescent="0.25">
      <c r="B1827" t="s">
        <v>81</v>
      </c>
      <c r="C1827">
        <v>18105</v>
      </c>
      <c r="D1827" t="s">
        <v>1036</v>
      </c>
    </row>
    <row r="1828" spans="2:4" x14ac:dyDescent="0.25">
      <c r="B1828" t="s">
        <v>81</v>
      </c>
      <c r="C1828">
        <v>18106</v>
      </c>
      <c r="D1828" t="s">
        <v>1037</v>
      </c>
    </row>
    <row r="1829" spans="2:4" x14ac:dyDescent="0.25">
      <c r="B1829" t="s">
        <v>81</v>
      </c>
      <c r="C1829">
        <v>18106</v>
      </c>
      <c r="D1829" t="s">
        <v>1037</v>
      </c>
    </row>
    <row r="1830" spans="2:4" x14ac:dyDescent="0.25">
      <c r="B1830" t="s">
        <v>81</v>
      </c>
      <c r="C1830">
        <v>18106</v>
      </c>
      <c r="D1830" t="s">
        <v>1037</v>
      </c>
    </row>
    <row r="1831" spans="2:4" x14ac:dyDescent="0.25">
      <c r="B1831" t="s">
        <v>81</v>
      </c>
      <c r="C1831">
        <v>18107</v>
      </c>
      <c r="D1831" t="s">
        <v>1038</v>
      </c>
    </row>
    <row r="1832" spans="2:4" x14ac:dyDescent="0.25">
      <c r="B1832" t="s">
        <v>81</v>
      </c>
      <c r="C1832">
        <v>18107</v>
      </c>
      <c r="D1832" t="s">
        <v>1038</v>
      </c>
    </row>
    <row r="1833" spans="2:4" x14ac:dyDescent="0.25">
      <c r="B1833" t="s">
        <v>81</v>
      </c>
      <c r="C1833">
        <v>18108</v>
      </c>
      <c r="D1833" t="s">
        <v>1039</v>
      </c>
    </row>
    <row r="1834" spans="2:4" x14ac:dyDescent="0.25">
      <c r="B1834" t="s">
        <v>81</v>
      </c>
      <c r="C1834">
        <v>18109</v>
      </c>
      <c r="D1834" t="s">
        <v>1040</v>
      </c>
    </row>
    <row r="1835" spans="2:4" x14ac:dyDescent="0.25">
      <c r="B1835" t="s">
        <v>81</v>
      </c>
      <c r="C1835">
        <v>18109</v>
      </c>
      <c r="D1835" t="s">
        <v>1040</v>
      </c>
    </row>
    <row r="1836" spans="2:4" x14ac:dyDescent="0.25">
      <c r="B1836" t="s">
        <v>81</v>
      </c>
      <c r="C1836">
        <v>18109</v>
      </c>
      <c r="D1836" t="s">
        <v>1040</v>
      </c>
    </row>
    <row r="1837" spans="2:4" x14ac:dyDescent="0.25">
      <c r="B1837" t="s">
        <v>81</v>
      </c>
      <c r="C1837">
        <v>18110</v>
      </c>
      <c r="D1837" t="s">
        <v>1041</v>
      </c>
    </row>
    <row r="1838" spans="2:4" x14ac:dyDescent="0.25">
      <c r="B1838" t="s">
        <v>81</v>
      </c>
      <c r="C1838">
        <v>18110</v>
      </c>
      <c r="D1838" t="s">
        <v>1041</v>
      </c>
    </row>
    <row r="1839" spans="2:4" x14ac:dyDescent="0.25">
      <c r="B1839" t="s">
        <v>81</v>
      </c>
      <c r="C1839">
        <v>18110</v>
      </c>
      <c r="D1839" t="s">
        <v>1041</v>
      </c>
    </row>
    <row r="1840" spans="2:4" x14ac:dyDescent="0.25">
      <c r="B1840" t="s">
        <v>81</v>
      </c>
      <c r="C1840">
        <v>18110</v>
      </c>
      <c r="D1840" t="s">
        <v>1041</v>
      </c>
    </row>
    <row r="1841" spans="2:4" x14ac:dyDescent="0.25">
      <c r="B1841" t="s">
        <v>81</v>
      </c>
      <c r="C1841">
        <v>18110</v>
      </c>
      <c r="D1841" t="s">
        <v>1041</v>
      </c>
    </row>
    <row r="1842" spans="2:4" x14ac:dyDescent="0.25">
      <c r="B1842" t="s">
        <v>81</v>
      </c>
      <c r="C1842">
        <v>18110</v>
      </c>
      <c r="D1842" t="s">
        <v>1041</v>
      </c>
    </row>
    <row r="1843" spans="2:4" x14ac:dyDescent="0.25">
      <c r="B1843" t="s">
        <v>81</v>
      </c>
      <c r="C1843">
        <v>18111</v>
      </c>
      <c r="D1843" t="s">
        <v>1042</v>
      </c>
    </row>
    <row r="1844" spans="2:4" x14ac:dyDescent="0.25">
      <c r="B1844" t="s">
        <v>81</v>
      </c>
      <c r="C1844">
        <v>18113</v>
      </c>
      <c r="D1844" t="s">
        <v>1043</v>
      </c>
    </row>
    <row r="1845" spans="2:4" x14ac:dyDescent="0.25">
      <c r="B1845" t="s">
        <v>81</v>
      </c>
      <c r="C1845">
        <v>18113</v>
      </c>
      <c r="D1845" t="s">
        <v>1043</v>
      </c>
    </row>
    <row r="1846" spans="2:4" x14ac:dyDescent="0.25">
      <c r="B1846" t="s">
        <v>81</v>
      </c>
      <c r="C1846">
        <v>18113</v>
      </c>
      <c r="D1846" t="s">
        <v>1043</v>
      </c>
    </row>
    <row r="1847" spans="2:4" x14ac:dyDescent="0.25">
      <c r="B1847" t="s">
        <v>81</v>
      </c>
      <c r="C1847">
        <v>18114</v>
      </c>
      <c r="D1847" t="s">
        <v>1044</v>
      </c>
    </row>
    <row r="1848" spans="2:4" x14ac:dyDescent="0.25">
      <c r="B1848" t="s">
        <v>81</v>
      </c>
      <c r="C1848">
        <v>18115</v>
      </c>
      <c r="D1848" t="s">
        <v>1045</v>
      </c>
    </row>
    <row r="1849" spans="2:4" x14ac:dyDescent="0.25">
      <c r="B1849" t="s">
        <v>81</v>
      </c>
      <c r="C1849">
        <v>18115</v>
      </c>
      <c r="D1849" t="s">
        <v>1045</v>
      </c>
    </row>
    <row r="1850" spans="2:4" x14ac:dyDescent="0.25">
      <c r="B1850" t="s">
        <v>81</v>
      </c>
      <c r="C1850">
        <v>18115</v>
      </c>
      <c r="D1850" t="s">
        <v>1045</v>
      </c>
    </row>
    <row r="1851" spans="2:4" x14ac:dyDescent="0.25">
      <c r="B1851" t="s">
        <v>81</v>
      </c>
      <c r="C1851">
        <v>18115</v>
      </c>
      <c r="D1851" t="s">
        <v>1045</v>
      </c>
    </row>
    <row r="1852" spans="2:4" x14ac:dyDescent="0.25">
      <c r="B1852" t="s">
        <v>81</v>
      </c>
      <c r="C1852">
        <v>18115</v>
      </c>
      <c r="D1852" t="s">
        <v>1045</v>
      </c>
    </row>
    <row r="1853" spans="2:4" x14ac:dyDescent="0.25">
      <c r="B1853" t="s">
        <v>81</v>
      </c>
      <c r="C1853">
        <v>18116</v>
      </c>
      <c r="D1853" t="s">
        <v>1046</v>
      </c>
    </row>
    <row r="1854" spans="2:4" x14ac:dyDescent="0.25">
      <c r="B1854" t="s">
        <v>81</v>
      </c>
      <c r="C1854">
        <v>18116</v>
      </c>
      <c r="D1854" t="s">
        <v>1046</v>
      </c>
    </row>
    <row r="1855" spans="2:4" x14ac:dyDescent="0.25">
      <c r="B1855" t="s">
        <v>81</v>
      </c>
      <c r="C1855">
        <v>18116</v>
      </c>
      <c r="D1855" t="s">
        <v>1046</v>
      </c>
    </row>
    <row r="1856" spans="2:4" x14ac:dyDescent="0.25">
      <c r="B1856" t="s">
        <v>81</v>
      </c>
      <c r="C1856">
        <v>18117</v>
      </c>
      <c r="D1856" t="s">
        <v>1047</v>
      </c>
    </row>
    <row r="1857" spans="2:4" x14ac:dyDescent="0.25">
      <c r="B1857" t="s">
        <v>81</v>
      </c>
      <c r="C1857">
        <v>18118</v>
      </c>
      <c r="D1857" t="s">
        <v>1048</v>
      </c>
    </row>
    <row r="1858" spans="2:4" x14ac:dyDescent="0.25">
      <c r="B1858" t="s">
        <v>81</v>
      </c>
      <c r="C1858">
        <v>18118</v>
      </c>
      <c r="D1858" t="s">
        <v>1048</v>
      </c>
    </row>
    <row r="1859" spans="2:4" x14ac:dyDescent="0.25">
      <c r="B1859" t="s">
        <v>81</v>
      </c>
      <c r="C1859">
        <v>18118</v>
      </c>
      <c r="D1859" t="s">
        <v>1048</v>
      </c>
    </row>
    <row r="1860" spans="2:4" x14ac:dyDescent="0.25">
      <c r="B1860" t="s">
        <v>81</v>
      </c>
      <c r="C1860">
        <v>18118</v>
      </c>
      <c r="D1860" t="s">
        <v>1048</v>
      </c>
    </row>
    <row r="1861" spans="2:4" x14ac:dyDescent="0.25">
      <c r="B1861" t="s">
        <v>81</v>
      </c>
      <c r="C1861">
        <v>18119</v>
      </c>
      <c r="D1861" t="s">
        <v>1049</v>
      </c>
    </row>
    <row r="1862" spans="2:4" x14ac:dyDescent="0.25">
      <c r="B1862" t="s">
        <v>81</v>
      </c>
      <c r="C1862">
        <v>18120</v>
      </c>
      <c r="D1862" t="s">
        <v>1050</v>
      </c>
    </row>
    <row r="1863" spans="2:4" x14ac:dyDescent="0.25">
      <c r="B1863" t="s">
        <v>81</v>
      </c>
      <c r="C1863">
        <v>18120</v>
      </c>
      <c r="D1863" t="s">
        <v>1050</v>
      </c>
    </row>
    <row r="1864" spans="2:4" x14ac:dyDescent="0.25">
      <c r="B1864" t="s">
        <v>81</v>
      </c>
      <c r="C1864">
        <v>18120</v>
      </c>
      <c r="D1864" t="s">
        <v>1050</v>
      </c>
    </row>
    <row r="1865" spans="2:4" x14ac:dyDescent="0.25">
      <c r="B1865" t="s">
        <v>81</v>
      </c>
      <c r="C1865">
        <v>18120</v>
      </c>
      <c r="D1865" t="s">
        <v>1050</v>
      </c>
    </row>
    <row r="1866" spans="2:4" x14ac:dyDescent="0.25">
      <c r="B1866" t="s">
        <v>81</v>
      </c>
      <c r="C1866">
        <v>18121</v>
      </c>
      <c r="D1866" t="s">
        <v>1051</v>
      </c>
    </row>
    <row r="1867" spans="2:4" x14ac:dyDescent="0.25">
      <c r="B1867" t="s">
        <v>81</v>
      </c>
      <c r="C1867">
        <v>18122</v>
      </c>
      <c r="D1867" t="s">
        <v>1052</v>
      </c>
    </row>
    <row r="1868" spans="2:4" x14ac:dyDescent="0.25">
      <c r="B1868" t="s">
        <v>81</v>
      </c>
      <c r="C1868">
        <v>18122</v>
      </c>
      <c r="D1868" t="s">
        <v>1052</v>
      </c>
    </row>
    <row r="1869" spans="2:4" x14ac:dyDescent="0.25">
      <c r="B1869" t="s">
        <v>81</v>
      </c>
      <c r="C1869">
        <v>18123</v>
      </c>
      <c r="D1869" t="s">
        <v>1053</v>
      </c>
    </row>
    <row r="1870" spans="2:4" x14ac:dyDescent="0.25">
      <c r="B1870" t="s">
        <v>81</v>
      </c>
      <c r="C1870">
        <v>18124</v>
      </c>
      <c r="D1870" t="s">
        <v>1054</v>
      </c>
    </row>
    <row r="1871" spans="2:4" x14ac:dyDescent="0.25">
      <c r="B1871" t="s">
        <v>81</v>
      </c>
      <c r="C1871">
        <v>18125</v>
      </c>
      <c r="D1871" t="s">
        <v>1055</v>
      </c>
    </row>
    <row r="1872" spans="2:4" x14ac:dyDescent="0.25">
      <c r="B1872" t="s">
        <v>81</v>
      </c>
      <c r="C1872">
        <v>18125</v>
      </c>
      <c r="D1872" t="s">
        <v>1055</v>
      </c>
    </row>
    <row r="1873" spans="2:4" x14ac:dyDescent="0.25">
      <c r="B1873" t="s">
        <v>81</v>
      </c>
      <c r="C1873">
        <v>18125</v>
      </c>
      <c r="D1873" t="s">
        <v>1055</v>
      </c>
    </row>
    <row r="1874" spans="2:4" x14ac:dyDescent="0.25">
      <c r="B1874" t="s">
        <v>81</v>
      </c>
      <c r="C1874">
        <v>18126</v>
      </c>
      <c r="D1874" t="s">
        <v>1056</v>
      </c>
    </row>
    <row r="1875" spans="2:4" x14ac:dyDescent="0.25">
      <c r="B1875" t="s">
        <v>81</v>
      </c>
      <c r="C1875">
        <v>18127</v>
      </c>
      <c r="D1875" t="s">
        <v>1057</v>
      </c>
    </row>
    <row r="1876" spans="2:4" x14ac:dyDescent="0.25">
      <c r="B1876" t="s">
        <v>81</v>
      </c>
      <c r="C1876">
        <v>18127</v>
      </c>
      <c r="D1876" t="s">
        <v>1057</v>
      </c>
    </row>
    <row r="1877" spans="2:4" x14ac:dyDescent="0.25">
      <c r="B1877" t="s">
        <v>81</v>
      </c>
      <c r="C1877">
        <v>18128</v>
      </c>
      <c r="D1877" t="s">
        <v>1058</v>
      </c>
    </row>
    <row r="1878" spans="2:4" x14ac:dyDescent="0.25">
      <c r="B1878" t="s">
        <v>81</v>
      </c>
      <c r="C1878">
        <v>18129</v>
      </c>
      <c r="D1878" t="s">
        <v>1059</v>
      </c>
    </row>
    <row r="1879" spans="2:4" x14ac:dyDescent="0.25">
      <c r="B1879" t="s">
        <v>81</v>
      </c>
      <c r="C1879">
        <v>18130</v>
      </c>
      <c r="D1879" t="s">
        <v>1060</v>
      </c>
    </row>
    <row r="1880" spans="2:4" x14ac:dyDescent="0.25">
      <c r="B1880" t="s">
        <v>81</v>
      </c>
      <c r="C1880">
        <v>18130</v>
      </c>
      <c r="D1880" t="s">
        <v>1060</v>
      </c>
    </row>
    <row r="1881" spans="2:4" x14ac:dyDescent="0.25">
      <c r="B1881" t="s">
        <v>81</v>
      </c>
      <c r="C1881">
        <v>18131</v>
      </c>
      <c r="D1881" t="s">
        <v>1061</v>
      </c>
    </row>
    <row r="1882" spans="2:4" x14ac:dyDescent="0.25">
      <c r="B1882" t="s">
        <v>81</v>
      </c>
      <c r="C1882">
        <v>18132</v>
      </c>
      <c r="D1882" t="s">
        <v>1062</v>
      </c>
    </row>
    <row r="1883" spans="2:4" x14ac:dyDescent="0.25">
      <c r="B1883" t="s">
        <v>81</v>
      </c>
      <c r="C1883">
        <v>18133</v>
      </c>
      <c r="D1883" t="s">
        <v>1063</v>
      </c>
    </row>
    <row r="1884" spans="2:4" x14ac:dyDescent="0.25">
      <c r="B1884" t="s">
        <v>81</v>
      </c>
      <c r="C1884">
        <v>18134</v>
      </c>
      <c r="D1884" t="s">
        <v>1064</v>
      </c>
    </row>
    <row r="1885" spans="2:4" x14ac:dyDescent="0.25">
      <c r="B1885" t="s">
        <v>81</v>
      </c>
      <c r="C1885">
        <v>18135</v>
      </c>
      <c r="D1885" t="s">
        <v>1065</v>
      </c>
    </row>
    <row r="1886" spans="2:4" x14ac:dyDescent="0.25">
      <c r="B1886" t="s">
        <v>81</v>
      </c>
      <c r="C1886">
        <v>18136</v>
      </c>
      <c r="D1886" t="s">
        <v>1066</v>
      </c>
    </row>
    <row r="1887" spans="2:4" x14ac:dyDescent="0.25">
      <c r="B1887" t="s">
        <v>81</v>
      </c>
      <c r="C1887">
        <v>18137</v>
      </c>
      <c r="D1887" t="s">
        <v>1067</v>
      </c>
    </row>
    <row r="1888" spans="2:4" x14ac:dyDescent="0.25">
      <c r="B1888" t="s">
        <v>81</v>
      </c>
      <c r="C1888">
        <v>18137</v>
      </c>
      <c r="D1888" t="s">
        <v>1067</v>
      </c>
    </row>
    <row r="1889" spans="2:4" x14ac:dyDescent="0.25">
      <c r="B1889" t="s">
        <v>81</v>
      </c>
      <c r="C1889">
        <v>18137</v>
      </c>
      <c r="D1889" t="s">
        <v>1067</v>
      </c>
    </row>
    <row r="1890" spans="2:4" x14ac:dyDescent="0.25">
      <c r="B1890" t="s">
        <v>81</v>
      </c>
      <c r="C1890">
        <v>18137</v>
      </c>
      <c r="D1890" t="s">
        <v>1067</v>
      </c>
    </row>
    <row r="1891" spans="2:4" x14ac:dyDescent="0.25">
      <c r="B1891" t="s">
        <v>81</v>
      </c>
      <c r="C1891">
        <v>18138</v>
      </c>
      <c r="D1891" t="s">
        <v>1068</v>
      </c>
    </row>
    <row r="1892" spans="2:4" x14ac:dyDescent="0.25">
      <c r="B1892" t="s">
        <v>81</v>
      </c>
      <c r="C1892">
        <v>18138</v>
      </c>
      <c r="D1892" t="s">
        <v>1068</v>
      </c>
    </row>
    <row r="1893" spans="2:4" x14ac:dyDescent="0.25">
      <c r="B1893" t="s">
        <v>81</v>
      </c>
      <c r="C1893">
        <v>18138</v>
      </c>
      <c r="D1893" t="s">
        <v>1068</v>
      </c>
    </row>
    <row r="1894" spans="2:4" x14ac:dyDescent="0.25">
      <c r="B1894" t="s">
        <v>81</v>
      </c>
      <c r="C1894">
        <v>18138</v>
      </c>
      <c r="D1894" t="s">
        <v>1068</v>
      </c>
    </row>
    <row r="1895" spans="2:4" x14ac:dyDescent="0.25">
      <c r="B1895" t="s">
        <v>81</v>
      </c>
      <c r="C1895">
        <v>18139</v>
      </c>
      <c r="D1895" t="s">
        <v>1069</v>
      </c>
    </row>
    <row r="1896" spans="2:4" x14ac:dyDescent="0.25">
      <c r="B1896" t="s">
        <v>81</v>
      </c>
      <c r="C1896">
        <v>18141</v>
      </c>
      <c r="D1896" t="s">
        <v>1070</v>
      </c>
    </row>
    <row r="1897" spans="2:4" x14ac:dyDescent="0.25">
      <c r="B1897" t="s">
        <v>81</v>
      </c>
      <c r="C1897">
        <v>18141</v>
      </c>
      <c r="D1897" t="s">
        <v>1070</v>
      </c>
    </row>
    <row r="1898" spans="2:4" x14ac:dyDescent="0.25">
      <c r="B1898" t="s">
        <v>81</v>
      </c>
      <c r="C1898">
        <v>18141</v>
      </c>
      <c r="D1898" t="s">
        <v>1070</v>
      </c>
    </row>
    <row r="1899" spans="2:4" x14ac:dyDescent="0.25">
      <c r="B1899" t="s">
        <v>81</v>
      </c>
      <c r="C1899">
        <v>18141</v>
      </c>
      <c r="D1899" t="s">
        <v>1070</v>
      </c>
    </row>
    <row r="1900" spans="2:4" x14ac:dyDescent="0.25">
      <c r="B1900" t="s">
        <v>81</v>
      </c>
      <c r="C1900">
        <v>18141</v>
      </c>
      <c r="D1900" t="s">
        <v>1070</v>
      </c>
    </row>
    <row r="1901" spans="2:4" x14ac:dyDescent="0.25">
      <c r="B1901" t="s">
        <v>81</v>
      </c>
      <c r="C1901">
        <v>18143</v>
      </c>
      <c r="D1901" t="s">
        <v>1071</v>
      </c>
    </row>
    <row r="1902" spans="2:4" x14ac:dyDescent="0.25">
      <c r="B1902" t="s">
        <v>81</v>
      </c>
      <c r="C1902">
        <v>18143</v>
      </c>
      <c r="D1902" t="s">
        <v>1071</v>
      </c>
    </row>
    <row r="1903" spans="2:4" x14ac:dyDescent="0.25">
      <c r="B1903" t="s">
        <v>81</v>
      </c>
      <c r="C1903">
        <v>18143</v>
      </c>
      <c r="D1903" t="s">
        <v>1071</v>
      </c>
    </row>
    <row r="1904" spans="2:4" x14ac:dyDescent="0.25">
      <c r="B1904" t="s">
        <v>81</v>
      </c>
      <c r="C1904">
        <v>18143</v>
      </c>
      <c r="D1904" t="s">
        <v>1071</v>
      </c>
    </row>
    <row r="1905" spans="2:4" x14ac:dyDescent="0.25">
      <c r="B1905" t="s">
        <v>81</v>
      </c>
      <c r="C1905">
        <v>18145</v>
      </c>
      <c r="D1905" t="s">
        <v>1072</v>
      </c>
    </row>
    <row r="1906" spans="2:4" x14ac:dyDescent="0.25">
      <c r="B1906" t="s">
        <v>81</v>
      </c>
      <c r="C1906">
        <v>18146</v>
      </c>
      <c r="D1906" t="s">
        <v>1073</v>
      </c>
    </row>
    <row r="1907" spans="2:4" x14ac:dyDescent="0.25">
      <c r="B1907" t="s">
        <v>81</v>
      </c>
      <c r="C1907">
        <v>18146</v>
      </c>
      <c r="D1907" t="s">
        <v>1073</v>
      </c>
    </row>
    <row r="1908" spans="2:4" x14ac:dyDescent="0.25">
      <c r="B1908" t="s">
        <v>81</v>
      </c>
      <c r="C1908">
        <v>18147</v>
      </c>
      <c r="D1908" t="s">
        <v>1074</v>
      </c>
    </row>
    <row r="1909" spans="2:4" x14ac:dyDescent="0.25">
      <c r="B1909" t="s">
        <v>81</v>
      </c>
      <c r="C1909">
        <v>18147</v>
      </c>
      <c r="D1909" t="s">
        <v>1074</v>
      </c>
    </row>
    <row r="1910" spans="2:4" x14ac:dyDescent="0.25">
      <c r="B1910" t="s">
        <v>81</v>
      </c>
      <c r="C1910">
        <v>18147</v>
      </c>
      <c r="D1910" t="s">
        <v>1074</v>
      </c>
    </row>
    <row r="1911" spans="2:4" x14ac:dyDescent="0.25">
      <c r="B1911" t="s">
        <v>81</v>
      </c>
      <c r="C1911">
        <v>18147</v>
      </c>
      <c r="D1911" t="s">
        <v>1074</v>
      </c>
    </row>
    <row r="1912" spans="2:4" x14ac:dyDescent="0.25">
      <c r="B1912" t="s">
        <v>81</v>
      </c>
      <c r="C1912">
        <v>18147</v>
      </c>
      <c r="D1912" t="s">
        <v>1074</v>
      </c>
    </row>
    <row r="1913" spans="2:4" x14ac:dyDescent="0.25">
      <c r="B1913" t="s">
        <v>81</v>
      </c>
      <c r="C1913">
        <v>18148</v>
      </c>
      <c r="D1913" t="s">
        <v>1075</v>
      </c>
    </row>
    <row r="1914" spans="2:4" x14ac:dyDescent="0.25">
      <c r="B1914" t="s">
        <v>81</v>
      </c>
      <c r="C1914">
        <v>18148</v>
      </c>
      <c r="D1914" t="s">
        <v>1075</v>
      </c>
    </row>
    <row r="1915" spans="2:4" x14ac:dyDescent="0.25">
      <c r="B1915" t="s">
        <v>81</v>
      </c>
      <c r="C1915">
        <v>18148</v>
      </c>
      <c r="D1915" t="s">
        <v>1075</v>
      </c>
    </row>
    <row r="1916" spans="2:4" x14ac:dyDescent="0.25">
      <c r="B1916" t="s">
        <v>81</v>
      </c>
      <c r="C1916">
        <v>18148</v>
      </c>
      <c r="D1916" t="s">
        <v>1075</v>
      </c>
    </row>
    <row r="1917" spans="2:4" x14ac:dyDescent="0.25">
      <c r="B1917" t="s">
        <v>81</v>
      </c>
      <c r="C1917">
        <v>18148</v>
      </c>
      <c r="D1917" t="s">
        <v>1075</v>
      </c>
    </row>
    <row r="1918" spans="2:4" x14ac:dyDescent="0.25">
      <c r="B1918" t="s">
        <v>81</v>
      </c>
      <c r="C1918">
        <v>18148</v>
      </c>
      <c r="D1918" t="s">
        <v>1075</v>
      </c>
    </row>
    <row r="1919" spans="2:4" x14ac:dyDescent="0.25">
      <c r="B1919" t="s">
        <v>81</v>
      </c>
      <c r="C1919">
        <v>18149</v>
      </c>
      <c r="D1919" t="s">
        <v>1076</v>
      </c>
    </row>
    <row r="1920" spans="2:4" x14ac:dyDescent="0.25">
      <c r="B1920" t="s">
        <v>81</v>
      </c>
      <c r="C1920">
        <v>18150</v>
      </c>
      <c r="D1920" t="s">
        <v>1077</v>
      </c>
    </row>
    <row r="1921" spans="2:4" x14ac:dyDescent="0.25">
      <c r="B1921" t="s">
        <v>81</v>
      </c>
      <c r="C1921">
        <v>18150</v>
      </c>
      <c r="D1921" t="s">
        <v>1077</v>
      </c>
    </row>
    <row r="1922" spans="2:4" x14ac:dyDescent="0.25">
      <c r="B1922" t="s">
        <v>81</v>
      </c>
      <c r="C1922">
        <v>18151</v>
      </c>
      <c r="D1922" t="s">
        <v>1078</v>
      </c>
    </row>
    <row r="1923" spans="2:4" x14ac:dyDescent="0.25">
      <c r="B1923" t="s">
        <v>81</v>
      </c>
      <c r="C1923">
        <v>18152</v>
      </c>
      <c r="D1923" t="s">
        <v>1079</v>
      </c>
    </row>
    <row r="1924" spans="2:4" x14ac:dyDescent="0.25">
      <c r="B1924" t="s">
        <v>81</v>
      </c>
      <c r="C1924">
        <v>18153</v>
      </c>
      <c r="D1924" t="s">
        <v>1080</v>
      </c>
    </row>
    <row r="1925" spans="2:4" x14ac:dyDescent="0.25">
      <c r="B1925" t="s">
        <v>81</v>
      </c>
      <c r="C1925">
        <v>18154</v>
      </c>
      <c r="D1925" t="s">
        <v>1081</v>
      </c>
    </row>
    <row r="1926" spans="2:4" x14ac:dyDescent="0.25">
      <c r="B1926" t="s">
        <v>81</v>
      </c>
      <c r="C1926">
        <v>18154</v>
      </c>
      <c r="D1926" t="s">
        <v>1081</v>
      </c>
    </row>
    <row r="1927" spans="2:4" x14ac:dyDescent="0.25">
      <c r="B1927" t="s">
        <v>81</v>
      </c>
      <c r="C1927">
        <v>18154</v>
      </c>
      <c r="D1927" t="s">
        <v>1081</v>
      </c>
    </row>
    <row r="1928" spans="2:4" x14ac:dyDescent="0.25">
      <c r="B1928" t="s">
        <v>81</v>
      </c>
      <c r="C1928">
        <v>18155</v>
      </c>
      <c r="D1928" t="s">
        <v>1082</v>
      </c>
    </row>
    <row r="1929" spans="2:4" x14ac:dyDescent="0.25">
      <c r="B1929" t="s">
        <v>81</v>
      </c>
      <c r="C1929">
        <v>18155</v>
      </c>
      <c r="D1929" t="s">
        <v>1082</v>
      </c>
    </row>
    <row r="1930" spans="2:4" x14ac:dyDescent="0.25">
      <c r="B1930" t="s">
        <v>81</v>
      </c>
      <c r="C1930">
        <v>18156</v>
      </c>
      <c r="D1930" t="s">
        <v>1083</v>
      </c>
    </row>
    <row r="1931" spans="2:4" x14ac:dyDescent="0.25">
      <c r="B1931" t="s">
        <v>81</v>
      </c>
      <c r="C1931">
        <v>18156</v>
      </c>
      <c r="D1931" t="s">
        <v>1083</v>
      </c>
    </row>
    <row r="1932" spans="2:4" x14ac:dyDescent="0.25">
      <c r="B1932" t="s">
        <v>81</v>
      </c>
      <c r="C1932">
        <v>18156</v>
      </c>
      <c r="D1932" t="s">
        <v>1083</v>
      </c>
    </row>
    <row r="1933" spans="2:4" x14ac:dyDescent="0.25">
      <c r="B1933" t="s">
        <v>81</v>
      </c>
      <c r="C1933">
        <v>18157</v>
      </c>
      <c r="D1933" t="s">
        <v>1084</v>
      </c>
    </row>
    <row r="1934" spans="2:4" x14ac:dyDescent="0.25">
      <c r="B1934" t="s">
        <v>81</v>
      </c>
      <c r="C1934">
        <v>18157</v>
      </c>
      <c r="D1934" t="s">
        <v>1084</v>
      </c>
    </row>
    <row r="1935" spans="2:4" x14ac:dyDescent="0.25">
      <c r="B1935" t="s">
        <v>81</v>
      </c>
      <c r="C1935">
        <v>18158</v>
      </c>
      <c r="D1935" t="s">
        <v>1085</v>
      </c>
    </row>
    <row r="1936" spans="2:4" x14ac:dyDescent="0.25">
      <c r="B1936" t="s">
        <v>81</v>
      </c>
      <c r="C1936">
        <v>18159</v>
      </c>
      <c r="D1936" t="s">
        <v>1086</v>
      </c>
    </row>
    <row r="1937" spans="2:4" x14ac:dyDescent="0.25">
      <c r="B1937" t="s">
        <v>81</v>
      </c>
      <c r="C1937">
        <v>18159</v>
      </c>
      <c r="D1937" t="s">
        <v>1086</v>
      </c>
    </row>
    <row r="1938" spans="2:4" x14ac:dyDescent="0.25">
      <c r="B1938" t="s">
        <v>81</v>
      </c>
      <c r="C1938">
        <v>18159</v>
      </c>
      <c r="D1938" t="s">
        <v>1086</v>
      </c>
    </row>
    <row r="1939" spans="2:4" x14ac:dyDescent="0.25">
      <c r="B1939" t="s">
        <v>81</v>
      </c>
      <c r="C1939">
        <v>18160</v>
      </c>
      <c r="D1939" t="s">
        <v>1087</v>
      </c>
    </row>
    <row r="1940" spans="2:4" x14ac:dyDescent="0.25">
      <c r="B1940" t="s">
        <v>81</v>
      </c>
      <c r="C1940">
        <v>18161</v>
      </c>
      <c r="D1940" t="s">
        <v>1088</v>
      </c>
    </row>
    <row r="1941" spans="2:4" x14ac:dyDescent="0.25">
      <c r="B1941" t="s">
        <v>81</v>
      </c>
      <c r="C1941">
        <v>18162</v>
      </c>
      <c r="D1941" t="s">
        <v>1089</v>
      </c>
    </row>
    <row r="1942" spans="2:4" x14ac:dyDescent="0.25">
      <c r="B1942" t="s">
        <v>81</v>
      </c>
      <c r="C1942">
        <v>18162</v>
      </c>
      <c r="D1942" t="s">
        <v>1089</v>
      </c>
    </row>
    <row r="1943" spans="2:4" x14ac:dyDescent="0.25">
      <c r="B1943" t="s">
        <v>81</v>
      </c>
      <c r="C1943">
        <v>18162</v>
      </c>
      <c r="D1943" t="s">
        <v>1089</v>
      </c>
    </row>
    <row r="1944" spans="2:4" x14ac:dyDescent="0.25">
      <c r="B1944" t="s">
        <v>81</v>
      </c>
      <c r="C1944">
        <v>18162</v>
      </c>
      <c r="D1944" t="s">
        <v>1089</v>
      </c>
    </row>
    <row r="1945" spans="2:4" x14ac:dyDescent="0.25">
      <c r="B1945" t="s">
        <v>81</v>
      </c>
      <c r="C1945">
        <v>18162</v>
      </c>
      <c r="D1945" t="s">
        <v>1089</v>
      </c>
    </row>
    <row r="1946" spans="2:4" x14ac:dyDescent="0.25">
      <c r="B1946" t="s">
        <v>81</v>
      </c>
      <c r="C1946">
        <v>18164</v>
      </c>
      <c r="D1946" t="s">
        <v>1090</v>
      </c>
    </row>
    <row r="1947" spans="2:4" x14ac:dyDescent="0.25">
      <c r="B1947" t="s">
        <v>81</v>
      </c>
      <c r="C1947">
        <v>18165</v>
      </c>
      <c r="D1947" t="s">
        <v>1091</v>
      </c>
    </row>
    <row r="1948" spans="2:4" x14ac:dyDescent="0.25">
      <c r="B1948" t="s">
        <v>81</v>
      </c>
      <c r="C1948">
        <v>18166</v>
      </c>
      <c r="D1948" t="s">
        <v>1092</v>
      </c>
    </row>
    <row r="1949" spans="2:4" x14ac:dyDescent="0.25">
      <c r="B1949" t="s">
        <v>81</v>
      </c>
      <c r="C1949">
        <v>18167</v>
      </c>
      <c r="D1949" t="s">
        <v>1093</v>
      </c>
    </row>
    <row r="1950" spans="2:4" x14ac:dyDescent="0.25">
      <c r="B1950" t="s">
        <v>81</v>
      </c>
      <c r="C1950">
        <v>18167</v>
      </c>
      <c r="D1950" t="s">
        <v>1093</v>
      </c>
    </row>
    <row r="1951" spans="2:4" x14ac:dyDescent="0.25">
      <c r="B1951" t="s">
        <v>81</v>
      </c>
      <c r="C1951">
        <v>18167</v>
      </c>
      <c r="D1951" t="s">
        <v>1093</v>
      </c>
    </row>
    <row r="1952" spans="2:4" x14ac:dyDescent="0.25">
      <c r="B1952" t="s">
        <v>81</v>
      </c>
      <c r="C1952">
        <v>18167</v>
      </c>
      <c r="D1952" t="s">
        <v>1093</v>
      </c>
    </row>
    <row r="1953" spans="2:4" x14ac:dyDescent="0.25">
      <c r="B1953" t="s">
        <v>81</v>
      </c>
      <c r="C1953">
        <v>18168</v>
      </c>
      <c r="D1953" t="s">
        <v>1094</v>
      </c>
    </row>
    <row r="1954" spans="2:4" x14ac:dyDescent="0.25">
      <c r="B1954" t="s">
        <v>81</v>
      </c>
      <c r="C1954">
        <v>18168</v>
      </c>
      <c r="D1954" t="s">
        <v>1094</v>
      </c>
    </row>
    <row r="1955" spans="2:4" x14ac:dyDescent="0.25">
      <c r="B1955" t="s">
        <v>81</v>
      </c>
      <c r="C1955">
        <v>18169</v>
      </c>
      <c r="D1955" t="s">
        <v>1095</v>
      </c>
    </row>
    <row r="1956" spans="2:4" x14ac:dyDescent="0.25">
      <c r="B1956" t="s">
        <v>81</v>
      </c>
      <c r="C1956">
        <v>18170</v>
      </c>
      <c r="D1956" t="s">
        <v>1096</v>
      </c>
    </row>
    <row r="1957" spans="2:4" x14ac:dyDescent="0.25">
      <c r="B1957" t="s">
        <v>81</v>
      </c>
      <c r="C1957">
        <v>18170</v>
      </c>
      <c r="D1957" t="s">
        <v>1096</v>
      </c>
    </row>
    <row r="1958" spans="2:4" x14ac:dyDescent="0.25">
      <c r="B1958" t="s">
        <v>81</v>
      </c>
      <c r="C1958">
        <v>18171</v>
      </c>
      <c r="D1958" t="s">
        <v>1097</v>
      </c>
    </row>
    <row r="1959" spans="2:4" x14ac:dyDescent="0.25">
      <c r="B1959" t="s">
        <v>81</v>
      </c>
      <c r="C1959">
        <v>18172</v>
      </c>
      <c r="D1959" t="s">
        <v>1098</v>
      </c>
    </row>
    <row r="1960" spans="2:4" x14ac:dyDescent="0.25">
      <c r="B1960" t="s">
        <v>81</v>
      </c>
      <c r="C1960">
        <v>18173</v>
      </c>
      <c r="D1960" t="s">
        <v>1099</v>
      </c>
    </row>
    <row r="1961" spans="2:4" x14ac:dyDescent="0.25">
      <c r="B1961" t="s">
        <v>81</v>
      </c>
      <c r="C1961">
        <v>18173</v>
      </c>
      <c r="D1961" t="s">
        <v>1099</v>
      </c>
    </row>
    <row r="1962" spans="2:4" x14ac:dyDescent="0.25">
      <c r="B1962" t="s">
        <v>81</v>
      </c>
      <c r="C1962">
        <v>18174</v>
      </c>
      <c r="D1962" t="s">
        <v>1100</v>
      </c>
    </row>
    <row r="1963" spans="2:4" x14ac:dyDescent="0.25">
      <c r="B1963" t="s">
        <v>81</v>
      </c>
      <c r="C1963">
        <v>18175</v>
      </c>
      <c r="D1963" t="s">
        <v>1101</v>
      </c>
    </row>
    <row r="1964" spans="2:4" x14ac:dyDescent="0.25">
      <c r="B1964" t="s">
        <v>81</v>
      </c>
      <c r="C1964">
        <v>18175</v>
      </c>
      <c r="D1964" t="s">
        <v>1101</v>
      </c>
    </row>
    <row r="1965" spans="2:4" x14ac:dyDescent="0.25">
      <c r="B1965" t="s">
        <v>81</v>
      </c>
      <c r="C1965">
        <v>18176</v>
      </c>
      <c r="D1965" t="s">
        <v>1102</v>
      </c>
    </row>
    <row r="1966" spans="2:4" x14ac:dyDescent="0.25">
      <c r="B1966" t="s">
        <v>81</v>
      </c>
      <c r="C1966">
        <v>18177</v>
      </c>
      <c r="D1966" t="s">
        <v>1103</v>
      </c>
    </row>
    <row r="1967" spans="2:4" x14ac:dyDescent="0.25">
      <c r="B1967" t="s">
        <v>81</v>
      </c>
      <c r="C1967">
        <v>18178</v>
      </c>
      <c r="D1967" t="s">
        <v>1104</v>
      </c>
    </row>
    <row r="1968" spans="2:4" x14ac:dyDescent="0.25">
      <c r="B1968" t="s">
        <v>81</v>
      </c>
      <c r="C1968">
        <v>18178</v>
      </c>
      <c r="D1968" t="s">
        <v>1104</v>
      </c>
    </row>
    <row r="1969" spans="2:4" x14ac:dyDescent="0.25">
      <c r="B1969" t="s">
        <v>81</v>
      </c>
      <c r="C1969">
        <v>18178</v>
      </c>
      <c r="D1969" t="s">
        <v>1104</v>
      </c>
    </row>
    <row r="1970" spans="2:4" x14ac:dyDescent="0.25">
      <c r="B1970" t="s">
        <v>81</v>
      </c>
      <c r="C1970">
        <v>18178</v>
      </c>
      <c r="D1970" t="s">
        <v>1104</v>
      </c>
    </row>
    <row r="1971" spans="2:4" x14ac:dyDescent="0.25">
      <c r="B1971" t="s">
        <v>81</v>
      </c>
      <c r="C1971">
        <v>18178</v>
      </c>
      <c r="D1971" t="s">
        <v>1104</v>
      </c>
    </row>
    <row r="1972" spans="2:4" x14ac:dyDescent="0.25">
      <c r="B1972" t="s">
        <v>81</v>
      </c>
      <c r="C1972">
        <v>18178</v>
      </c>
      <c r="D1972" t="s">
        <v>1104</v>
      </c>
    </row>
    <row r="1973" spans="2:4" x14ac:dyDescent="0.25">
      <c r="B1973" t="s">
        <v>81</v>
      </c>
      <c r="C1973">
        <v>18179</v>
      </c>
      <c r="D1973" t="s">
        <v>1105</v>
      </c>
    </row>
    <row r="1974" spans="2:4" x14ac:dyDescent="0.25">
      <c r="B1974" t="s">
        <v>81</v>
      </c>
      <c r="C1974">
        <v>18180</v>
      </c>
      <c r="D1974" t="s">
        <v>1106</v>
      </c>
    </row>
    <row r="1975" spans="2:4" x14ac:dyDescent="0.25">
      <c r="B1975" t="s">
        <v>81</v>
      </c>
      <c r="C1975">
        <v>18180</v>
      </c>
      <c r="D1975" t="s">
        <v>1106</v>
      </c>
    </row>
    <row r="1976" spans="2:4" x14ac:dyDescent="0.25">
      <c r="B1976" t="s">
        <v>81</v>
      </c>
      <c r="C1976">
        <v>18180</v>
      </c>
      <c r="D1976" t="s">
        <v>1106</v>
      </c>
    </row>
    <row r="1977" spans="2:4" x14ac:dyDescent="0.25">
      <c r="B1977" t="s">
        <v>81</v>
      </c>
      <c r="C1977">
        <v>18181</v>
      </c>
      <c r="D1977" t="s">
        <v>1107</v>
      </c>
    </row>
    <row r="1978" spans="2:4" x14ac:dyDescent="0.25">
      <c r="B1978" t="s">
        <v>81</v>
      </c>
      <c r="C1978">
        <v>18181</v>
      </c>
      <c r="D1978" t="s">
        <v>1107</v>
      </c>
    </row>
    <row r="1979" spans="2:4" x14ac:dyDescent="0.25">
      <c r="B1979" t="s">
        <v>81</v>
      </c>
      <c r="C1979">
        <v>18184</v>
      </c>
      <c r="D1979" t="s">
        <v>1108</v>
      </c>
    </row>
    <row r="1980" spans="2:4" x14ac:dyDescent="0.25">
      <c r="B1980" t="s">
        <v>81</v>
      </c>
      <c r="C1980">
        <v>18184</v>
      </c>
      <c r="D1980" t="s">
        <v>1108</v>
      </c>
    </row>
    <row r="1981" spans="2:4" x14ac:dyDescent="0.25">
      <c r="B1981" t="s">
        <v>81</v>
      </c>
      <c r="C1981">
        <v>18186</v>
      </c>
      <c r="D1981" t="s">
        <v>1109</v>
      </c>
    </row>
    <row r="1982" spans="2:4" x14ac:dyDescent="0.25">
      <c r="B1982" t="s">
        <v>81</v>
      </c>
      <c r="C1982">
        <v>18186</v>
      </c>
      <c r="D1982" t="s">
        <v>1109</v>
      </c>
    </row>
    <row r="1983" spans="2:4" x14ac:dyDescent="0.25">
      <c r="B1983" t="s">
        <v>81</v>
      </c>
      <c r="C1983">
        <v>18186</v>
      </c>
      <c r="D1983" t="s">
        <v>1109</v>
      </c>
    </row>
    <row r="1984" spans="2:4" x14ac:dyDescent="0.25">
      <c r="B1984" t="s">
        <v>81</v>
      </c>
      <c r="C1984">
        <v>18186</v>
      </c>
      <c r="D1984" t="s">
        <v>1109</v>
      </c>
    </row>
    <row r="1985" spans="2:4" x14ac:dyDescent="0.25">
      <c r="B1985" t="s">
        <v>81</v>
      </c>
      <c r="C1985">
        <v>18187</v>
      </c>
      <c r="D1985" t="s">
        <v>1110</v>
      </c>
    </row>
    <row r="1986" spans="2:4" x14ac:dyDescent="0.25">
      <c r="B1986" t="s">
        <v>81</v>
      </c>
      <c r="C1986">
        <v>18187</v>
      </c>
      <c r="D1986" t="s">
        <v>1110</v>
      </c>
    </row>
    <row r="1987" spans="2:4" x14ac:dyDescent="0.25">
      <c r="B1987" t="s">
        <v>81</v>
      </c>
      <c r="C1987">
        <v>18188</v>
      </c>
      <c r="D1987" t="s">
        <v>1111</v>
      </c>
    </row>
    <row r="1988" spans="2:4" x14ac:dyDescent="0.25">
      <c r="B1988" t="s">
        <v>81</v>
      </c>
      <c r="C1988">
        <v>18188</v>
      </c>
      <c r="D1988" t="s">
        <v>1111</v>
      </c>
    </row>
    <row r="1989" spans="2:4" x14ac:dyDescent="0.25">
      <c r="B1989" t="s">
        <v>81</v>
      </c>
      <c r="C1989">
        <v>18188</v>
      </c>
      <c r="D1989" t="s">
        <v>1111</v>
      </c>
    </row>
    <row r="1990" spans="2:4" x14ac:dyDescent="0.25">
      <c r="B1990" t="s">
        <v>81</v>
      </c>
      <c r="C1990">
        <v>18189</v>
      </c>
      <c r="D1990" t="s">
        <v>1112</v>
      </c>
    </row>
    <row r="1991" spans="2:4" x14ac:dyDescent="0.25">
      <c r="B1991" t="s">
        <v>81</v>
      </c>
      <c r="C1991">
        <v>18190</v>
      </c>
      <c r="D1991" t="s">
        <v>1113</v>
      </c>
    </row>
    <row r="1992" spans="2:4" x14ac:dyDescent="0.25">
      <c r="B1992" t="s">
        <v>81</v>
      </c>
      <c r="C1992">
        <v>18190</v>
      </c>
      <c r="D1992" t="s">
        <v>1113</v>
      </c>
    </row>
    <row r="1993" spans="2:4" x14ac:dyDescent="0.25">
      <c r="B1993" t="s">
        <v>81</v>
      </c>
      <c r="C1993">
        <v>18191</v>
      </c>
      <c r="D1993" t="s">
        <v>1114</v>
      </c>
    </row>
    <row r="1994" spans="2:4" x14ac:dyDescent="0.25">
      <c r="B1994" t="s">
        <v>81</v>
      </c>
      <c r="C1994">
        <v>18192</v>
      </c>
      <c r="D1994" t="s">
        <v>1115</v>
      </c>
    </row>
    <row r="1995" spans="2:4" x14ac:dyDescent="0.25">
      <c r="B1995" t="s">
        <v>81</v>
      </c>
      <c r="C1995">
        <v>18193</v>
      </c>
      <c r="D1995" t="s">
        <v>1116</v>
      </c>
    </row>
    <row r="1996" spans="2:4" x14ac:dyDescent="0.25">
      <c r="B1996" t="s">
        <v>81</v>
      </c>
      <c r="C1996">
        <v>18193</v>
      </c>
      <c r="D1996" t="s">
        <v>1116</v>
      </c>
    </row>
    <row r="1997" spans="2:4" x14ac:dyDescent="0.25">
      <c r="B1997" t="s">
        <v>81</v>
      </c>
      <c r="C1997">
        <v>18193</v>
      </c>
      <c r="D1997" t="s">
        <v>1116</v>
      </c>
    </row>
    <row r="1998" spans="2:4" x14ac:dyDescent="0.25">
      <c r="B1998" t="s">
        <v>81</v>
      </c>
      <c r="C1998">
        <v>18193</v>
      </c>
      <c r="D1998" t="s">
        <v>1116</v>
      </c>
    </row>
    <row r="1999" spans="2:4" x14ac:dyDescent="0.25">
      <c r="B1999" t="s">
        <v>81</v>
      </c>
      <c r="C1999">
        <v>18194</v>
      </c>
      <c r="D1999" t="s">
        <v>1117</v>
      </c>
    </row>
    <row r="2000" spans="2:4" x14ac:dyDescent="0.25">
      <c r="B2000" t="s">
        <v>81</v>
      </c>
      <c r="C2000">
        <v>18195</v>
      </c>
      <c r="D2000" t="s">
        <v>1118</v>
      </c>
    </row>
    <row r="2001" spans="2:4" x14ac:dyDescent="0.25">
      <c r="B2001" t="s">
        <v>81</v>
      </c>
      <c r="C2001">
        <v>18195</v>
      </c>
      <c r="D2001" t="s">
        <v>1118</v>
      </c>
    </row>
    <row r="2002" spans="2:4" x14ac:dyDescent="0.25">
      <c r="B2002" t="s">
        <v>81</v>
      </c>
      <c r="C2002">
        <v>18196</v>
      </c>
      <c r="D2002" t="s">
        <v>1119</v>
      </c>
    </row>
    <row r="2003" spans="2:4" x14ac:dyDescent="0.25">
      <c r="B2003" t="s">
        <v>81</v>
      </c>
      <c r="C2003">
        <v>18197</v>
      </c>
      <c r="D2003" t="s">
        <v>1120</v>
      </c>
    </row>
    <row r="2004" spans="2:4" x14ac:dyDescent="0.25">
      <c r="B2004" t="s">
        <v>81</v>
      </c>
      <c r="C2004">
        <v>18197</v>
      </c>
      <c r="D2004" t="s">
        <v>1120</v>
      </c>
    </row>
    <row r="2005" spans="2:4" x14ac:dyDescent="0.25">
      <c r="B2005" t="s">
        <v>81</v>
      </c>
      <c r="C2005">
        <v>18199</v>
      </c>
      <c r="D2005" t="s">
        <v>1121</v>
      </c>
    </row>
    <row r="2006" spans="2:4" x14ac:dyDescent="0.25">
      <c r="B2006" t="s">
        <v>81</v>
      </c>
      <c r="C2006">
        <v>18199</v>
      </c>
      <c r="D2006" t="s">
        <v>1121</v>
      </c>
    </row>
    <row r="2007" spans="2:4" x14ac:dyDescent="0.25">
      <c r="B2007" t="s">
        <v>81</v>
      </c>
      <c r="C2007">
        <v>18199</v>
      </c>
      <c r="D2007" t="s">
        <v>1121</v>
      </c>
    </row>
    <row r="2008" spans="2:4" x14ac:dyDescent="0.25">
      <c r="B2008" t="s">
        <v>81</v>
      </c>
      <c r="C2008">
        <v>18199</v>
      </c>
      <c r="D2008" t="s">
        <v>1121</v>
      </c>
    </row>
    <row r="2009" spans="2:4" x14ac:dyDescent="0.25">
      <c r="B2009" t="s">
        <v>81</v>
      </c>
      <c r="C2009">
        <v>18199</v>
      </c>
      <c r="D2009" t="s">
        <v>1121</v>
      </c>
    </row>
    <row r="2010" spans="2:4" x14ac:dyDescent="0.25">
      <c r="B2010" t="s">
        <v>81</v>
      </c>
      <c r="C2010">
        <v>18199</v>
      </c>
      <c r="D2010" t="s">
        <v>1121</v>
      </c>
    </row>
    <row r="2011" spans="2:4" x14ac:dyDescent="0.25">
      <c r="B2011" t="s">
        <v>81</v>
      </c>
      <c r="C2011">
        <v>18199</v>
      </c>
      <c r="D2011" t="s">
        <v>1121</v>
      </c>
    </row>
    <row r="2012" spans="2:4" x14ac:dyDescent="0.25">
      <c r="B2012" t="s">
        <v>81</v>
      </c>
      <c r="C2012">
        <v>18199</v>
      </c>
      <c r="D2012" t="s">
        <v>1121</v>
      </c>
    </row>
    <row r="2013" spans="2:4" x14ac:dyDescent="0.25">
      <c r="B2013" t="s">
        <v>81</v>
      </c>
      <c r="C2013">
        <v>18200</v>
      </c>
      <c r="D2013" t="s">
        <v>1122</v>
      </c>
    </row>
    <row r="2014" spans="2:4" x14ac:dyDescent="0.25">
      <c r="B2014" t="s">
        <v>81</v>
      </c>
      <c r="C2014">
        <v>18200</v>
      </c>
      <c r="D2014" t="s">
        <v>1122</v>
      </c>
    </row>
    <row r="2015" spans="2:4" x14ac:dyDescent="0.25">
      <c r="B2015" t="s">
        <v>81</v>
      </c>
      <c r="C2015">
        <v>18201</v>
      </c>
      <c r="D2015" t="s">
        <v>1123</v>
      </c>
    </row>
    <row r="2016" spans="2:4" x14ac:dyDescent="0.25">
      <c r="B2016" t="s">
        <v>81</v>
      </c>
      <c r="C2016">
        <v>18201</v>
      </c>
      <c r="D2016" t="s">
        <v>1123</v>
      </c>
    </row>
    <row r="2017" spans="2:4" x14ac:dyDescent="0.25">
      <c r="B2017" t="s">
        <v>81</v>
      </c>
      <c r="C2017">
        <v>18202</v>
      </c>
      <c r="D2017" t="s">
        <v>1124</v>
      </c>
    </row>
    <row r="2018" spans="2:4" x14ac:dyDescent="0.25">
      <c r="B2018" t="s">
        <v>81</v>
      </c>
      <c r="C2018">
        <v>18203</v>
      </c>
      <c r="D2018" t="s">
        <v>1125</v>
      </c>
    </row>
    <row r="2019" spans="2:4" x14ac:dyDescent="0.25">
      <c r="B2019" t="s">
        <v>81</v>
      </c>
      <c r="C2019">
        <v>18204</v>
      </c>
      <c r="D2019" t="s">
        <v>1126</v>
      </c>
    </row>
    <row r="2020" spans="2:4" x14ac:dyDescent="0.25">
      <c r="B2020" t="s">
        <v>81</v>
      </c>
      <c r="C2020">
        <v>18204</v>
      </c>
      <c r="D2020" t="s">
        <v>1126</v>
      </c>
    </row>
    <row r="2021" spans="2:4" x14ac:dyDescent="0.25">
      <c r="B2021" t="s">
        <v>81</v>
      </c>
      <c r="C2021">
        <v>18205</v>
      </c>
      <c r="D2021" t="s">
        <v>1127</v>
      </c>
    </row>
    <row r="2022" spans="2:4" x14ac:dyDescent="0.25">
      <c r="B2022" t="s">
        <v>81</v>
      </c>
      <c r="C2022">
        <v>18206</v>
      </c>
      <c r="D2022" t="s">
        <v>1128</v>
      </c>
    </row>
    <row r="2023" spans="2:4" x14ac:dyDescent="0.25">
      <c r="B2023" t="s">
        <v>81</v>
      </c>
      <c r="C2023">
        <v>18206</v>
      </c>
      <c r="D2023" t="s">
        <v>1128</v>
      </c>
    </row>
    <row r="2024" spans="2:4" x14ac:dyDescent="0.25">
      <c r="B2024" t="s">
        <v>81</v>
      </c>
      <c r="C2024">
        <v>18207</v>
      </c>
      <c r="D2024" t="s">
        <v>1129</v>
      </c>
    </row>
    <row r="2025" spans="2:4" x14ac:dyDescent="0.25">
      <c r="B2025" t="s">
        <v>81</v>
      </c>
      <c r="C2025">
        <v>18208</v>
      </c>
      <c r="D2025" t="s">
        <v>1130</v>
      </c>
    </row>
    <row r="2026" spans="2:4" x14ac:dyDescent="0.25">
      <c r="B2026" t="s">
        <v>81</v>
      </c>
      <c r="C2026">
        <v>18208</v>
      </c>
      <c r="D2026" t="s">
        <v>1130</v>
      </c>
    </row>
    <row r="2027" spans="2:4" x14ac:dyDescent="0.25">
      <c r="B2027" t="s">
        <v>81</v>
      </c>
      <c r="C2027">
        <v>18209</v>
      </c>
      <c r="D2027" t="s">
        <v>1131</v>
      </c>
    </row>
    <row r="2028" spans="2:4" x14ac:dyDescent="0.25">
      <c r="B2028" t="s">
        <v>81</v>
      </c>
      <c r="C2028">
        <v>18210</v>
      </c>
      <c r="D2028" t="s">
        <v>1132</v>
      </c>
    </row>
    <row r="2029" spans="2:4" x14ac:dyDescent="0.25">
      <c r="B2029" t="s">
        <v>81</v>
      </c>
      <c r="C2029">
        <v>18210</v>
      </c>
      <c r="D2029" t="s">
        <v>1132</v>
      </c>
    </row>
    <row r="2030" spans="2:4" x14ac:dyDescent="0.25">
      <c r="B2030" t="s">
        <v>81</v>
      </c>
      <c r="C2030">
        <v>18211</v>
      </c>
      <c r="D2030" t="s">
        <v>1133</v>
      </c>
    </row>
    <row r="2031" spans="2:4" x14ac:dyDescent="0.25">
      <c r="B2031" t="s">
        <v>81</v>
      </c>
      <c r="C2031">
        <v>18212</v>
      </c>
      <c r="D2031" t="s">
        <v>1134</v>
      </c>
    </row>
    <row r="2032" spans="2:4" x14ac:dyDescent="0.25">
      <c r="B2032" t="s">
        <v>81</v>
      </c>
      <c r="C2032">
        <v>18213</v>
      </c>
      <c r="D2032" t="s">
        <v>1135</v>
      </c>
    </row>
    <row r="2033" spans="2:4" x14ac:dyDescent="0.25">
      <c r="B2033" t="s">
        <v>81</v>
      </c>
      <c r="C2033">
        <v>18214</v>
      </c>
      <c r="D2033" t="s">
        <v>1136</v>
      </c>
    </row>
    <row r="2034" spans="2:4" x14ac:dyDescent="0.25">
      <c r="B2034" t="s">
        <v>81</v>
      </c>
      <c r="C2034">
        <v>18215</v>
      </c>
      <c r="D2034" t="s">
        <v>1137</v>
      </c>
    </row>
    <row r="2035" spans="2:4" x14ac:dyDescent="0.25">
      <c r="B2035" t="s">
        <v>81</v>
      </c>
      <c r="C2035">
        <v>18216</v>
      </c>
      <c r="D2035" t="s">
        <v>1138</v>
      </c>
    </row>
    <row r="2036" spans="2:4" x14ac:dyDescent="0.25">
      <c r="B2036" t="s">
        <v>81</v>
      </c>
      <c r="C2036">
        <v>18217</v>
      </c>
      <c r="D2036" t="s">
        <v>1139</v>
      </c>
    </row>
    <row r="2037" spans="2:4" x14ac:dyDescent="0.25">
      <c r="B2037" t="s">
        <v>81</v>
      </c>
      <c r="C2037">
        <v>18218</v>
      </c>
      <c r="D2037" t="s">
        <v>1140</v>
      </c>
    </row>
    <row r="2038" spans="2:4" x14ac:dyDescent="0.25">
      <c r="B2038" t="s">
        <v>81</v>
      </c>
      <c r="C2038">
        <v>18218</v>
      </c>
      <c r="D2038" t="s">
        <v>1140</v>
      </c>
    </row>
    <row r="2039" spans="2:4" x14ac:dyDescent="0.25">
      <c r="B2039" t="s">
        <v>81</v>
      </c>
      <c r="C2039">
        <v>18218</v>
      </c>
      <c r="D2039" t="s">
        <v>1140</v>
      </c>
    </row>
    <row r="2040" spans="2:4" x14ac:dyDescent="0.25">
      <c r="B2040" t="s">
        <v>81</v>
      </c>
      <c r="C2040">
        <v>18219</v>
      </c>
      <c r="D2040" t="s">
        <v>1141</v>
      </c>
    </row>
    <row r="2041" spans="2:4" x14ac:dyDescent="0.25">
      <c r="B2041" t="s">
        <v>81</v>
      </c>
      <c r="C2041">
        <v>18220</v>
      </c>
      <c r="D2041" t="s">
        <v>1142</v>
      </c>
    </row>
    <row r="2042" spans="2:4" x14ac:dyDescent="0.25">
      <c r="B2042" t="s">
        <v>81</v>
      </c>
      <c r="C2042">
        <v>18221</v>
      </c>
      <c r="D2042" t="s">
        <v>1143</v>
      </c>
    </row>
    <row r="2043" spans="2:4" x14ac:dyDescent="0.25">
      <c r="B2043" t="s">
        <v>81</v>
      </c>
      <c r="C2043">
        <v>18223</v>
      </c>
      <c r="D2043" t="s">
        <v>988</v>
      </c>
    </row>
    <row r="2044" spans="2:4" x14ac:dyDescent="0.25">
      <c r="B2044" t="s">
        <v>81</v>
      </c>
      <c r="C2044">
        <v>18225</v>
      </c>
      <c r="D2044" t="s">
        <v>1144</v>
      </c>
    </row>
    <row r="2045" spans="2:4" x14ac:dyDescent="0.25">
      <c r="B2045" t="s">
        <v>81</v>
      </c>
      <c r="C2045">
        <v>18226</v>
      </c>
      <c r="D2045" t="s">
        <v>1145</v>
      </c>
    </row>
    <row r="2046" spans="2:4" x14ac:dyDescent="0.25">
      <c r="B2046" t="s">
        <v>81</v>
      </c>
      <c r="C2046">
        <v>18227</v>
      </c>
      <c r="D2046" t="s">
        <v>1146</v>
      </c>
    </row>
    <row r="2047" spans="2:4" x14ac:dyDescent="0.25">
      <c r="B2047" t="s">
        <v>81</v>
      </c>
      <c r="C2047">
        <v>18228</v>
      </c>
      <c r="D2047" t="s">
        <v>1147</v>
      </c>
    </row>
    <row r="2048" spans="2:4" x14ac:dyDescent="0.25">
      <c r="B2048" t="s">
        <v>81</v>
      </c>
      <c r="C2048">
        <v>18229</v>
      </c>
      <c r="D2048" t="s">
        <v>1148</v>
      </c>
    </row>
    <row r="2049" spans="2:4" x14ac:dyDescent="0.25">
      <c r="B2049" t="s">
        <v>81</v>
      </c>
      <c r="C2049">
        <v>18230</v>
      </c>
      <c r="D2049" t="s">
        <v>1149</v>
      </c>
    </row>
    <row r="2050" spans="2:4" x14ac:dyDescent="0.25">
      <c r="B2050" t="s">
        <v>81</v>
      </c>
      <c r="C2050">
        <v>18233</v>
      </c>
      <c r="D2050" t="s">
        <v>1150</v>
      </c>
    </row>
    <row r="2051" spans="2:4" x14ac:dyDescent="0.25">
      <c r="B2051" t="s">
        <v>81</v>
      </c>
      <c r="C2051">
        <v>18233</v>
      </c>
      <c r="D2051" t="s">
        <v>1150</v>
      </c>
    </row>
    <row r="2052" spans="2:4" x14ac:dyDescent="0.25">
      <c r="B2052" t="s">
        <v>81</v>
      </c>
      <c r="C2052">
        <v>18234</v>
      </c>
      <c r="D2052" t="s">
        <v>1151</v>
      </c>
    </row>
    <row r="2053" spans="2:4" x14ac:dyDescent="0.25">
      <c r="B2053" t="s">
        <v>81</v>
      </c>
      <c r="C2053">
        <v>18235</v>
      </c>
      <c r="D2053" t="s">
        <v>1152</v>
      </c>
    </row>
    <row r="2054" spans="2:4" x14ac:dyDescent="0.25">
      <c r="B2054" t="s">
        <v>81</v>
      </c>
      <c r="C2054">
        <v>18236</v>
      </c>
      <c r="D2054" t="s">
        <v>1153</v>
      </c>
    </row>
    <row r="2055" spans="2:4" x14ac:dyDescent="0.25">
      <c r="B2055" t="s">
        <v>81</v>
      </c>
      <c r="C2055">
        <v>18237</v>
      </c>
      <c r="D2055" t="s">
        <v>1154</v>
      </c>
    </row>
    <row r="2056" spans="2:4" x14ac:dyDescent="0.25">
      <c r="B2056" t="s">
        <v>81</v>
      </c>
      <c r="C2056">
        <v>18240</v>
      </c>
      <c r="D2056" t="s">
        <v>1155</v>
      </c>
    </row>
    <row r="2057" spans="2:4" x14ac:dyDescent="0.25">
      <c r="B2057" t="s">
        <v>81</v>
      </c>
      <c r="C2057">
        <v>18240</v>
      </c>
      <c r="D2057" t="s">
        <v>1155</v>
      </c>
    </row>
    <row r="2058" spans="2:4" x14ac:dyDescent="0.25">
      <c r="B2058" t="s">
        <v>81</v>
      </c>
      <c r="C2058">
        <v>18240</v>
      </c>
      <c r="D2058" t="s">
        <v>1155</v>
      </c>
    </row>
    <row r="2059" spans="2:4" x14ac:dyDescent="0.25">
      <c r="B2059" t="s">
        <v>81</v>
      </c>
      <c r="C2059">
        <v>18240</v>
      </c>
      <c r="D2059" t="s">
        <v>1155</v>
      </c>
    </row>
    <row r="2060" spans="2:4" x14ac:dyDescent="0.25">
      <c r="B2060" t="s">
        <v>81</v>
      </c>
      <c r="C2060">
        <v>18240</v>
      </c>
      <c r="D2060" t="s">
        <v>1155</v>
      </c>
    </row>
    <row r="2061" spans="2:4" x14ac:dyDescent="0.25">
      <c r="B2061" t="s">
        <v>81</v>
      </c>
      <c r="C2061">
        <v>18240</v>
      </c>
      <c r="D2061" t="s">
        <v>1155</v>
      </c>
    </row>
    <row r="2062" spans="2:4" x14ac:dyDescent="0.25">
      <c r="B2062" t="s">
        <v>81</v>
      </c>
      <c r="C2062">
        <v>18243</v>
      </c>
      <c r="D2062" t="s">
        <v>1156</v>
      </c>
    </row>
    <row r="2063" spans="2:4" x14ac:dyDescent="0.25">
      <c r="B2063" t="s">
        <v>81</v>
      </c>
      <c r="C2063">
        <v>18243</v>
      </c>
      <c r="D2063" t="s">
        <v>1156</v>
      </c>
    </row>
    <row r="2064" spans="2:4" x14ac:dyDescent="0.25">
      <c r="B2064" t="s">
        <v>81</v>
      </c>
      <c r="C2064">
        <v>18243</v>
      </c>
      <c r="D2064" t="s">
        <v>1156</v>
      </c>
    </row>
    <row r="2065" spans="2:4" x14ac:dyDescent="0.25">
      <c r="B2065" t="s">
        <v>81</v>
      </c>
      <c r="C2065">
        <v>18243</v>
      </c>
      <c r="D2065" t="s">
        <v>1156</v>
      </c>
    </row>
    <row r="2066" spans="2:4" x14ac:dyDescent="0.25">
      <c r="B2066" t="s">
        <v>81</v>
      </c>
      <c r="C2066">
        <v>18243</v>
      </c>
      <c r="D2066" t="s">
        <v>1156</v>
      </c>
    </row>
    <row r="2067" spans="2:4" x14ac:dyDescent="0.25">
      <c r="B2067" t="s">
        <v>81</v>
      </c>
      <c r="C2067">
        <v>18243</v>
      </c>
      <c r="D2067" t="s">
        <v>1156</v>
      </c>
    </row>
    <row r="2068" spans="2:4" x14ac:dyDescent="0.25">
      <c r="B2068" t="s">
        <v>81</v>
      </c>
      <c r="C2068">
        <v>18244</v>
      </c>
      <c r="D2068" t="s">
        <v>1157</v>
      </c>
    </row>
    <row r="2069" spans="2:4" x14ac:dyDescent="0.25">
      <c r="B2069" t="s">
        <v>81</v>
      </c>
      <c r="C2069">
        <v>18244</v>
      </c>
      <c r="D2069" t="s">
        <v>1157</v>
      </c>
    </row>
    <row r="2070" spans="2:4" x14ac:dyDescent="0.25">
      <c r="B2070" t="s">
        <v>81</v>
      </c>
      <c r="C2070">
        <v>18244</v>
      </c>
      <c r="D2070" t="s">
        <v>1157</v>
      </c>
    </row>
    <row r="2071" spans="2:4" x14ac:dyDescent="0.25">
      <c r="B2071" t="s">
        <v>81</v>
      </c>
      <c r="C2071">
        <v>18284</v>
      </c>
      <c r="D2071" t="s">
        <v>1158</v>
      </c>
    </row>
    <row r="2072" spans="2:4" x14ac:dyDescent="0.25">
      <c r="B2072" t="s">
        <v>81</v>
      </c>
      <c r="C2072">
        <v>18284</v>
      </c>
      <c r="D2072" t="s">
        <v>1158</v>
      </c>
    </row>
    <row r="2073" spans="2:4" x14ac:dyDescent="0.25">
      <c r="B2073" t="s">
        <v>81</v>
      </c>
      <c r="C2073">
        <v>18284</v>
      </c>
      <c r="D2073" t="s">
        <v>1158</v>
      </c>
    </row>
    <row r="2074" spans="2:4" x14ac:dyDescent="0.25">
      <c r="B2074" t="s">
        <v>81</v>
      </c>
      <c r="C2074">
        <v>18292</v>
      </c>
      <c r="D2074" t="s">
        <v>1159</v>
      </c>
    </row>
    <row r="2075" spans="2:4" x14ac:dyDescent="0.25">
      <c r="B2075" t="s">
        <v>81</v>
      </c>
      <c r="C2075">
        <v>18292</v>
      </c>
      <c r="D2075" t="s">
        <v>1159</v>
      </c>
    </row>
    <row r="2076" spans="2:4" x14ac:dyDescent="0.25">
      <c r="B2076" t="s">
        <v>81</v>
      </c>
      <c r="C2076">
        <v>18292</v>
      </c>
      <c r="D2076" t="s">
        <v>1159</v>
      </c>
    </row>
    <row r="2077" spans="2:4" x14ac:dyDescent="0.25">
      <c r="B2077" t="s">
        <v>81</v>
      </c>
      <c r="C2077">
        <v>18292</v>
      </c>
      <c r="D2077" t="s">
        <v>1159</v>
      </c>
    </row>
    <row r="2078" spans="2:4" x14ac:dyDescent="0.25">
      <c r="B2078" t="s">
        <v>81</v>
      </c>
      <c r="C2078">
        <v>18292</v>
      </c>
      <c r="D2078" t="s">
        <v>1159</v>
      </c>
    </row>
    <row r="2079" spans="2:4" x14ac:dyDescent="0.25">
      <c r="B2079" t="s">
        <v>81</v>
      </c>
      <c r="C2079">
        <v>18292</v>
      </c>
      <c r="D2079" t="s">
        <v>1159</v>
      </c>
    </row>
    <row r="2080" spans="2:4" x14ac:dyDescent="0.25">
      <c r="B2080" t="s">
        <v>81</v>
      </c>
      <c r="C2080">
        <v>18292</v>
      </c>
      <c r="D2080" t="s">
        <v>1159</v>
      </c>
    </row>
    <row r="2081" spans="2:4" x14ac:dyDescent="0.25">
      <c r="B2081" t="s">
        <v>81</v>
      </c>
      <c r="C2081">
        <v>18293</v>
      </c>
      <c r="D2081" t="s">
        <v>1160</v>
      </c>
    </row>
    <row r="2082" spans="2:4" x14ac:dyDescent="0.25">
      <c r="B2082" t="s">
        <v>81</v>
      </c>
      <c r="C2082">
        <v>18294</v>
      </c>
      <c r="D2082" t="s">
        <v>1161</v>
      </c>
    </row>
    <row r="2083" spans="2:4" x14ac:dyDescent="0.25">
      <c r="B2083" t="s">
        <v>81</v>
      </c>
      <c r="C2083">
        <v>19101</v>
      </c>
      <c r="D2083" t="s">
        <v>1162</v>
      </c>
    </row>
    <row r="2084" spans="2:4" x14ac:dyDescent="0.25">
      <c r="B2084" t="s">
        <v>81</v>
      </c>
      <c r="C2084">
        <v>19101</v>
      </c>
      <c r="D2084" t="s">
        <v>1162</v>
      </c>
    </row>
    <row r="2085" spans="2:4" x14ac:dyDescent="0.25">
      <c r="B2085" t="s">
        <v>81</v>
      </c>
      <c r="C2085">
        <v>19101</v>
      </c>
      <c r="D2085" t="s">
        <v>1162</v>
      </c>
    </row>
    <row r="2086" spans="2:4" x14ac:dyDescent="0.25">
      <c r="B2086" t="s">
        <v>81</v>
      </c>
      <c r="C2086">
        <v>19101</v>
      </c>
      <c r="D2086" t="s">
        <v>1162</v>
      </c>
    </row>
    <row r="2087" spans="2:4" x14ac:dyDescent="0.25">
      <c r="B2087" t="s">
        <v>81</v>
      </c>
      <c r="C2087">
        <v>19101</v>
      </c>
      <c r="D2087" t="s">
        <v>1162</v>
      </c>
    </row>
    <row r="2088" spans="2:4" x14ac:dyDescent="0.25">
      <c r="B2088" t="s">
        <v>81</v>
      </c>
      <c r="C2088">
        <v>19101</v>
      </c>
      <c r="D2088" t="s">
        <v>1162</v>
      </c>
    </row>
    <row r="2089" spans="2:4" x14ac:dyDescent="0.25">
      <c r="B2089" t="s">
        <v>81</v>
      </c>
      <c r="C2089">
        <v>19101</v>
      </c>
      <c r="D2089" t="s">
        <v>1162</v>
      </c>
    </row>
    <row r="2090" spans="2:4" x14ac:dyDescent="0.25">
      <c r="B2090" t="s">
        <v>81</v>
      </c>
      <c r="C2090">
        <v>19101</v>
      </c>
      <c r="D2090" t="s">
        <v>1162</v>
      </c>
    </row>
    <row r="2091" spans="2:4" x14ac:dyDescent="0.25">
      <c r="B2091" t="s">
        <v>81</v>
      </c>
      <c r="C2091">
        <v>19101</v>
      </c>
      <c r="D2091" t="s">
        <v>1162</v>
      </c>
    </row>
    <row r="2092" spans="2:4" x14ac:dyDescent="0.25">
      <c r="B2092" t="s">
        <v>81</v>
      </c>
      <c r="C2092">
        <v>19101</v>
      </c>
      <c r="D2092" t="s">
        <v>1162</v>
      </c>
    </row>
    <row r="2093" spans="2:4" x14ac:dyDescent="0.25">
      <c r="B2093" t="s">
        <v>81</v>
      </c>
      <c r="C2093">
        <v>19101</v>
      </c>
      <c r="D2093" t="s">
        <v>1162</v>
      </c>
    </row>
    <row r="2094" spans="2:4" x14ac:dyDescent="0.25">
      <c r="B2094" t="s">
        <v>81</v>
      </c>
      <c r="C2094">
        <v>19101</v>
      </c>
      <c r="D2094" t="s">
        <v>1162</v>
      </c>
    </row>
    <row r="2095" spans="2:4" x14ac:dyDescent="0.25">
      <c r="B2095" t="s">
        <v>81</v>
      </c>
      <c r="C2095">
        <v>19101</v>
      </c>
      <c r="D2095" t="s">
        <v>1162</v>
      </c>
    </row>
    <row r="2096" spans="2:4" x14ac:dyDescent="0.25">
      <c r="B2096" t="s">
        <v>81</v>
      </c>
      <c r="C2096">
        <v>19103</v>
      </c>
      <c r="D2096" t="s">
        <v>1163</v>
      </c>
    </row>
    <row r="2097" spans="2:4" x14ac:dyDescent="0.25">
      <c r="B2097" t="s">
        <v>81</v>
      </c>
      <c r="C2097">
        <v>19103</v>
      </c>
      <c r="D2097" t="s">
        <v>1163</v>
      </c>
    </row>
    <row r="2098" spans="2:4" x14ac:dyDescent="0.25">
      <c r="B2098" t="s">
        <v>81</v>
      </c>
      <c r="C2098">
        <v>19103</v>
      </c>
      <c r="D2098" t="s">
        <v>1163</v>
      </c>
    </row>
    <row r="2099" spans="2:4" x14ac:dyDescent="0.25">
      <c r="B2099" t="s">
        <v>81</v>
      </c>
      <c r="C2099">
        <v>19103</v>
      </c>
      <c r="D2099" t="s">
        <v>1163</v>
      </c>
    </row>
    <row r="2100" spans="2:4" x14ac:dyDescent="0.25">
      <c r="B2100" t="s">
        <v>81</v>
      </c>
      <c r="C2100">
        <v>19103</v>
      </c>
      <c r="D2100" t="s">
        <v>1163</v>
      </c>
    </row>
    <row r="2101" spans="2:4" x14ac:dyDescent="0.25">
      <c r="B2101" t="s">
        <v>81</v>
      </c>
      <c r="C2101">
        <v>19104</v>
      </c>
      <c r="D2101" t="s">
        <v>1164</v>
      </c>
    </row>
    <row r="2102" spans="2:4" x14ac:dyDescent="0.25">
      <c r="B2102" t="s">
        <v>81</v>
      </c>
      <c r="C2102">
        <v>19105</v>
      </c>
      <c r="D2102" t="s">
        <v>1165</v>
      </c>
    </row>
    <row r="2103" spans="2:4" x14ac:dyDescent="0.25">
      <c r="B2103" t="s">
        <v>81</v>
      </c>
      <c r="C2103">
        <v>19105</v>
      </c>
      <c r="D2103" t="s">
        <v>1165</v>
      </c>
    </row>
    <row r="2104" spans="2:4" x14ac:dyDescent="0.25">
      <c r="B2104" t="s">
        <v>81</v>
      </c>
      <c r="C2104">
        <v>19105</v>
      </c>
      <c r="D2104" t="s">
        <v>1165</v>
      </c>
    </row>
    <row r="2105" spans="2:4" x14ac:dyDescent="0.25">
      <c r="B2105" t="s">
        <v>81</v>
      </c>
      <c r="C2105">
        <v>19105</v>
      </c>
      <c r="D2105" t="s">
        <v>1165</v>
      </c>
    </row>
    <row r="2106" spans="2:4" x14ac:dyDescent="0.25">
      <c r="B2106" t="s">
        <v>81</v>
      </c>
      <c r="C2106">
        <v>19106</v>
      </c>
      <c r="D2106" t="s">
        <v>1166</v>
      </c>
    </row>
    <row r="2107" spans="2:4" x14ac:dyDescent="0.25">
      <c r="B2107" t="s">
        <v>81</v>
      </c>
      <c r="C2107">
        <v>19106</v>
      </c>
      <c r="D2107" t="s">
        <v>1166</v>
      </c>
    </row>
    <row r="2108" spans="2:4" x14ac:dyDescent="0.25">
      <c r="B2108" t="s">
        <v>81</v>
      </c>
      <c r="C2108">
        <v>19107</v>
      </c>
      <c r="D2108" t="s">
        <v>1167</v>
      </c>
    </row>
    <row r="2109" spans="2:4" x14ac:dyDescent="0.25">
      <c r="B2109" t="s">
        <v>81</v>
      </c>
      <c r="C2109">
        <v>19107</v>
      </c>
      <c r="D2109" t="s">
        <v>1167</v>
      </c>
    </row>
    <row r="2110" spans="2:4" x14ac:dyDescent="0.25">
      <c r="B2110" t="s">
        <v>81</v>
      </c>
      <c r="C2110">
        <v>19107</v>
      </c>
      <c r="D2110" t="s">
        <v>1167</v>
      </c>
    </row>
    <row r="2111" spans="2:4" x14ac:dyDescent="0.25">
      <c r="B2111" t="s">
        <v>81</v>
      </c>
      <c r="C2111">
        <v>19108</v>
      </c>
      <c r="D2111" t="s">
        <v>1168</v>
      </c>
    </row>
    <row r="2112" spans="2:4" x14ac:dyDescent="0.25">
      <c r="B2112" t="s">
        <v>81</v>
      </c>
      <c r="C2112">
        <v>19108</v>
      </c>
      <c r="D2112" t="s">
        <v>1168</v>
      </c>
    </row>
    <row r="2113" spans="2:4" x14ac:dyDescent="0.25">
      <c r="B2113" t="s">
        <v>81</v>
      </c>
      <c r="C2113">
        <v>19108</v>
      </c>
      <c r="D2113" t="s">
        <v>1168</v>
      </c>
    </row>
    <row r="2114" spans="2:4" x14ac:dyDescent="0.25">
      <c r="B2114" t="s">
        <v>81</v>
      </c>
      <c r="C2114">
        <v>19109</v>
      </c>
      <c r="D2114" t="s">
        <v>1169</v>
      </c>
    </row>
    <row r="2115" spans="2:4" x14ac:dyDescent="0.25">
      <c r="B2115" t="s">
        <v>81</v>
      </c>
      <c r="C2115">
        <v>19109</v>
      </c>
      <c r="D2115" t="s">
        <v>1169</v>
      </c>
    </row>
    <row r="2116" spans="2:4" x14ac:dyDescent="0.25">
      <c r="B2116" t="s">
        <v>81</v>
      </c>
      <c r="C2116">
        <v>19110</v>
      </c>
      <c r="D2116" t="s">
        <v>1170</v>
      </c>
    </row>
    <row r="2117" spans="2:4" x14ac:dyDescent="0.25">
      <c r="B2117" t="s">
        <v>81</v>
      </c>
      <c r="C2117">
        <v>19110</v>
      </c>
      <c r="D2117" t="s">
        <v>1170</v>
      </c>
    </row>
    <row r="2118" spans="2:4" x14ac:dyDescent="0.25">
      <c r="B2118" t="s">
        <v>81</v>
      </c>
      <c r="C2118">
        <v>19110</v>
      </c>
      <c r="D2118" t="s">
        <v>1170</v>
      </c>
    </row>
    <row r="2119" spans="2:4" x14ac:dyDescent="0.25">
      <c r="B2119" t="s">
        <v>81</v>
      </c>
      <c r="C2119">
        <v>19111</v>
      </c>
      <c r="D2119" t="s">
        <v>1171</v>
      </c>
    </row>
    <row r="2120" spans="2:4" x14ac:dyDescent="0.25">
      <c r="B2120" t="s">
        <v>81</v>
      </c>
      <c r="C2120">
        <v>19112</v>
      </c>
      <c r="D2120" t="s">
        <v>1172</v>
      </c>
    </row>
    <row r="2121" spans="2:4" x14ac:dyDescent="0.25">
      <c r="B2121" t="s">
        <v>81</v>
      </c>
      <c r="C2121">
        <v>19112</v>
      </c>
      <c r="D2121" t="s">
        <v>1172</v>
      </c>
    </row>
    <row r="2122" spans="2:4" x14ac:dyDescent="0.25">
      <c r="B2122" t="s">
        <v>81</v>
      </c>
      <c r="C2122">
        <v>19113</v>
      </c>
      <c r="D2122" t="s">
        <v>1173</v>
      </c>
    </row>
    <row r="2123" spans="2:4" x14ac:dyDescent="0.25">
      <c r="B2123" t="s">
        <v>81</v>
      </c>
      <c r="C2123">
        <v>19114</v>
      </c>
      <c r="D2123" t="s">
        <v>1174</v>
      </c>
    </row>
    <row r="2124" spans="2:4" x14ac:dyDescent="0.25">
      <c r="B2124" t="s">
        <v>81</v>
      </c>
      <c r="C2124">
        <v>19115</v>
      </c>
      <c r="D2124" t="s">
        <v>1175</v>
      </c>
    </row>
    <row r="2125" spans="2:4" x14ac:dyDescent="0.25">
      <c r="B2125" t="s">
        <v>81</v>
      </c>
      <c r="C2125">
        <v>19117</v>
      </c>
      <c r="D2125" t="s">
        <v>1176</v>
      </c>
    </row>
    <row r="2126" spans="2:4" x14ac:dyDescent="0.25">
      <c r="B2126" t="s">
        <v>81</v>
      </c>
      <c r="C2126">
        <v>19118</v>
      </c>
      <c r="D2126" t="s">
        <v>1177</v>
      </c>
    </row>
    <row r="2127" spans="2:4" x14ac:dyDescent="0.25">
      <c r="B2127" t="s">
        <v>81</v>
      </c>
      <c r="C2127">
        <v>19119</v>
      </c>
      <c r="D2127" t="s">
        <v>1178</v>
      </c>
    </row>
    <row r="2128" spans="2:4" x14ac:dyDescent="0.25">
      <c r="B2128" t="s">
        <v>81</v>
      </c>
      <c r="C2128">
        <v>19120</v>
      </c>
      <c r="D2128" t="s">
        <v>1179</v>
      </c>
    </row>
    <row r="2129" spans="2:4" x14ac:dyDescent="0.25">
      <c r="B2129" t="s">
        <v>81</v>
      </c>
      <c r="C2129">
        <v>19121</v>
      </c>
      <c r="D2129" t="s">
        <v>1180</v>
      </c>
    </row>
    <row r="2130" spans="2:4" x14ac:dyDescent="0.25">
      <c r="B2130" t="s">
        <v>81</v>
      </c>
      <c r="C2130">
        <v>19121</v>
      </c>
      <c r="D2130" t="s">
        <v>1180</v>
      </c>
    </row>
    <row r="2131" spans="2:4" x14ac:dyDescent="0.25">
      <c r="B2131" t="s">
        <v>81</v>
      </c>
      <c r="C2131">
        <v>19123</v>
      </c>
      <c r="D2131" t="s">
        <v>1181</v>
      </c>
    </row>
    <row r="2132" spans="2:4" x14ac:dyDescent="0.25">
      <c r="B2132" t="s">
        <v>81</v>
      </c>
      <c r="C2132">
        <v>19123</v>
      </c>
      <c r="D2132" t="s">
        <v>1181</v>
      </c>
    </row>
    <row r="2133" spans="2:4" x14ac:dyDescent="0.25">
      <c r="B2133" t="s">
        <v>81</v>
      </c>
      <c r="C2133">
        <v>19124</v>
      </c>
      <c r="D2133" t="s">
        <v>1182</v>
      </c>
    </row>
    <row r="2134" spans="2:4" x14ac:dyDescent="0.25">
      <c r="B2134" t="s">
        <v>81</v>
      </c>
      <c r="C2134">
        <v>19130</v>
      </c>
      <c r="D2134" t="s">
        <v>1183</v>
      </c>
    </row>
    <row r="2135" spans="2:4" x14ac:dyDescent="0.25">
      <c r="B2135" t="s">
        <v>81</v>
      </c>
      <c r="C2135">
        <v>19131</v>
      </c>
      <c r="D2135" t="s">
        <v>1184</v>
      </c>
    </row>
    <row r="2136" spans="2:4" x14ac:dyDescent="0.25">
      <c r="B2136" t="s">
        <v>81</v>
      </c>
      <c r="C2136">
        <v>19131</v>
      </c>
      <c r="D2136" t="s">
        <v>1184</v>
      </c>
    </row>
    <row r="2137" spans="2:4" x14ac:dyDescent="0.25">
      <c r="B2137" t="s">
        <v>81</v>
      </c>
      <c r="C2137">
        <v>19131</v>
      </c>
      <c r="D2137" t="s">
        <v>1184</v>
      </c>
    </row>
    <row r="2138" spans="2:4" x14ac:dyDescent="0.25">
      <c r="B2138" t="s">
        <v>81</v>
      </c>
      <c r="C2138">
        <v>19131</v>
      </c>
      <c r="D2138" t="s">
        <v>1184</v>
      </c>
    </row>
    <row r="2139" spans="2:4" x14ac:dyDescent="0.25">
      <c r="B2139" t="s">
        <v>81</v>
      </c>
      <c r="C2139">
        <v>19131</v>
      </c>
      <c r="D2139" t="s">
        <v>1184</v>
      </c>
    </row>
    <row r="2140" spans="2:4" x14ac:dyDescent="0.25">
      <c r="B2140" t="s">
        <v>81</v>
      </c>
      <c r="C2140">
        <v>19131</v>
      </c>
      <c r="D2140" t="s">
        <v>1184</v>
      </c>
    </row>
    <row r="2141" spans="2:4" x14ac:dyDescent="0.25">
      <c r="B2141" t="s">
        <v>81</v>
      </c>
      <c r="C2141">
        <v>19132</v>
      </c>
      <c r="D2141" t="s">
        <v>1185</v>
      </c>
    </row>
    <row r="2142" spans="2:4" x14ac:dyDescent="0.25">
      <c r="B2142" t="s">
        <v>81</v>
      </c>
      <c r="C2142">
        <v>19132</v>
      </c>
      <c r="D2142" t="s">
        <v>1185</v>
      </c>
    </row>
    <row r="2143" spans="2:4" x14ac:dyDescent="0.25">
      <c r="B2143" t="s">
        <v>81</v>
      </c>
      <c r="C2143">
        <v>19133</v>
      </c>
      <c r="D2143" t="s">
        <v>1186</v>
      </c>
    </row>
    <row r="2144" spans="2:4" x14ac:dyDescent="0.25">
      <c r="B2144" t="s">
        <v>81</v>
      </c>
      <c r="C2144">
        <v>19134</v>
      </c>
      <c r="D2144" t="s">
        <v>1187</v>
      </c>
    </row>
    <row r="2145" spans="2:4" x14ac:dyDescent="0.25">
      <c r="B2145" t="s">
        <v>81</v>
      </c>
      <c r="C2145">
        <v>19134</v>
      </c>
      <c r="D2145" t="s">
        <v>1187</v>
      </c>
    </row>
    <row r="2146" spans="2:4" x14ac:dyDescent="0.25">
      <c r="B2146" t="s">
        <v>81</v>
      </c>
      <c r="C2146">
        <v>19135</v>
      </c>
      <c r="D2146" t="s">
        <v>1188</v>
      </c>
    </row>
    <row r="2147" spans="2:4" x14ac:dyDescent="0.25">
      <c r="B2147" t="s">
        <v>81</v>
      </c>
      <c r="C2147">
        <v>19136</v>
      </c>
      <c r="D2147" t="s">
        <v>1189</v>
      </c>
    </row>
    <row r="2148" spans="2:4" x14ac:dyDescent="0.25">
      <c r="B2148" t="s">
        <v>81</v>
      </c>
      <c r="C2148">
        <v>19136</v>
      </c>
      <c r="D2148" t="s">
        <v>1189</v>
      </c>
    </row>
    <row r="2149" spans="2:4" x14ac:dyDescent="0.25">
      <c r="B2149" t="s">
        <v>81</v>
      </c>
      <c r="C2149">
        <v>19137</v>
      </c>
      <c r="D2149" t="s">
        <v>1190</v>
      </c>
    </row>
    <row r="2150" spans="2:4" x14ac:dyDescent="0.25">
      <c r="B2150" t="s">
        <v>81</v>
      </c>
      <c r="C2150">
        <v>19138</v>
      </c>
      <c r="D2150" t="s">
        <v>1191</v>
      </c>
    </row>
    <row r="2151" spans="2:4" x14ac:dyDescent="0.25">
      <c r="B2151" t="s">
        <v>81</v>
      </c>
      <c r="C2151">
        <v>19139</v>
      </c>
      <c r="D2151" t="s">
        <v>1192</v>
      </c>
    </row>
    <row r="2152" spans="2:4" x14ac:dyDescent="0.25">
      <c r="B2152" t="s">
        <v>81</v>
      </c>
      <c r="C2152">
        <v>19141</v>
      </c>
      <c r="D2152" t="s">
        <v>1193</v>
      </c>
    </row>
    <row r="2153" spans="2:4" x14ac:dyDescent="0.25">
      <c r="B2153" t="s">
        <v>81</v>
      </c>
      <c r="C2153">
        <v>19142</v>
      </c>
      <c r="D2153" t="s">
        <v>1194</v>
      </c>
    </row>
    <row r="2154" spans="2:4" x14ac:dyDescent="0.25">
      <c r="B2154" t="s">
        <v>81</v>
      </c>
      <c r="C2154">
        <v>19143</v>
      </c>
      <c r="D2154" t="s">
        <v>1195</v>
      </c>
    </row>
    <row r="2155" spans="2:4" x14ac:dyDescent="0.25">
      <c r="B2155" t="s">
        <v>81</v>
      </c>
      <c r="C2155">
        <v>19144</v>
      </c>
      <c r="D2155" t="s">
        <v>1196</v>
      </c>
    </row>
    <row r="2156" spans="2:4" x14ac:dyDescent="0.25">
      <c r="B2156" t="s">
        <v>81</v>
      </c>
      <c r="C2156">
        <v>19145</v>
      </c>
      <c r="D2156" t="s">
        <v>1197</v>
      </c>
    </row>
    <row r="2157" spans="2:4" x14ac:dyDescent="0.25">
      <c r="B2157" t="s">
        <v>81</v>
      </c>
      <c r="C2157">
        <v>19146</v>
      </c>
      <c r="D2157" t="s">
        <v>1198</v>
      </c>
    </row>
    <row r="2158" spans="2:4" x14ac:dyDescent="0.25">
      <c r="B2158" t="s">
        <v>81</v>
      </c>
      <c r="C2158">
        <v>19201</v>
      </c>
      <c r="D2158" t="s">
        <v>1199</v>
      </c>
    </row>
    <row r="2159" spans="2:4" x14ac:dyDescent="0.25">
      <c r="B2159" t="s">
        <v>81</v>
      </c>
      <c r="C2159">
        <v>19201</v>
      </c>
      <c r="D2159" t="s">
        <v>1199</v>
      </c>
    </row>
    <row r="2160" spans="2:4" x14ac:dyDescent="0.25">
      <c r="B2160" t="s">
        <v>81</v>
      </c>
      <c r="C2160">
        <v>19201</v>
      </c>
      <c r="D2160" t="s">
        <v>1199</v>
      </c>
    </row>
    <row r="2161" spans="2:4" x14ac:dyDescent="0.25">
      <c r="B2161" t="s">
        <v>81</v>
      </c>
      <c r="C2161">
        <v>19201</v>
      </c>
      <c r="D2161" t="s">
        <v>1199</v>
      </c>
    </row>
    <row r="2162" spans="2:4" x14ac:dyDescent="0.25">
      <c r="B2162" t="s">
        <v>81</v>
      </c>
      <c r="C2162">
        <v>19202</v>
      </c>
      <c r="D2162" t="s">
        <v>1200</v>
      </c>
    </row>
    <row r="2163" spans="2:4" x14ac:dyDescent="0.25">
      <c r="B2163" t="s">
        <v>81</v>
      </c>
      <c r="C2163">
        <v>19202</v>
      </c>
      <c r="D2163" t="s">
        <v>1200</v>
      </c>
    </row>
    <row r="2164" spans="2:4" x14ac:dyDescent="0.25">
      <c r="B2164" t="s">
        <v>81</v>
      </c>
      <c r="C2164">
        <v>19202</v>
      </c>
      <c r="D2164" t="s">
        <v>1200</v>
      </c>
    </row>
    <row r="2165" spans="2:4" x14ac:dyDescent="0.25">
      <c r="B2165" t="s">
        <v>81</v>
      </c>
      <c r="C2165">
        <v>19202</v>
      </c>
      <c r="D2165" t="s">
        <v>1200</v>
      </c>
    </row>
    <row r="2166" spans="2:4" x14ac:dyDescent="0.25">
      <c r="B2166" t="s">
        <v>81</v>
      </c>
      <c r="C2166">
        <v>19203</v>
      </c>
      <c r="D2166" t="s">
        <v>1201</v>
      </c>
    </row>
    <row r="2167" spans="2:4" x14ac:dyDescent="0.25">
      <c r="B2167" t="s">
        <v>81</v>
      </c>
      <c r="C2167">
        <v>19203</v>
      </c>
      <c r="D2167" t="s">
        <v>1201</v>
      </c>
    </row>
    <row r="2168" spans="2:4" x14ac:dyDescent="0.25">
      <c r="B2168" t="s">
        <v>81</v>
      </c>
      <c r="C2168">
        <v>19203</v>
      </c>
      <c r="D2168" t="s">
        <v>1201</v>
      </c>
    </row>
    <row r="2169" spans="2:4" x14ac:dyDescent="0.25">
      <c r="B2169" t="s">
        <v>81</v>
      </c>
      <c r="C2169">
        <v>19204</v>
      </c>
      <c r="D2169" t="s">
        <v>1202</v>
      </c>
    </row>
    <row r="2170" spans="2:4" x14ac:dyDescent="0.25">
      <c r="B2170" t="s">
        <v>81</v>
      </c>
      <c r="C2170">
        <v>19204</v>
      </c>
      <c r="D2170" t="s">
        <v>1202</v>
      </c>
    </row>
    <row r="2171" spans="2:4" x14ac:dyDescent="0.25">
      <c r="B2171" t="s">
        <v>81</v>
      </c>
      <c r="C2171">
        <v>19205</v>
      </c>
      <c r="D2171" t="s">
        <v>1203</v>
      </c>
    </row>
    <row r="2172" spans="2:4" x14ac:dyDescent="0.25">
      <c r="B2172" t="s">
        <v>81</v>
      </c>
      <c r="C2172">
        <v>19206</v>
      </c>
      <c r="D2172" t="s">
        <v>1204</v>
      </c>
    </row>
    <row r="2173" spans="2:4" x14ac:dyDescent="0.25">
      <c r="B2173" t="s">
        <v>81</v>
      </c>
      <c r="C2173">
        <v>19207</v>
      </c>
      <c r="D2173" t="s">
        <v>1205</v>
      </c>
    </row>
    <row r="2174" spans="2:4" x14ac:dyDescent="0.25">
      <c r="B2174" t="s">
        <v>81</v>
      </c>
      <c r="C2174">
        <v>19207</v>
      </c>
      <c r="D2174" t="s">
        <v>1205</v>
      </c>
    </row>
    <row r="2175" spans="2:4" x14ac:dyDescent="0.25">
      <c r="B2175" t="s">
        <v>81</v>
      </c>
      <c r="C2175">
        <v>19208</v>
      </c>
      <c r="D2175" t="s">
        <v>1206</v>
      </c>
    </row>
    <row r="2176" spans="2:4" x14ac:dyDescent="0.25">
      <c r="B2176" t="s">
        <v>81</v>
      </c>
      <c r="C2176">
        <v>19209</v>
      </c>
      <c r="D2176" t="s">
        <v>1207</v>
      </c>
    </row>
    <row r="2177" spans="2:4" x14ac:dyDescent="0.25">
      <c r="B2177" t="s">
        <v>81</v>
      </c>
      <c r="C2177">
        <v>19210</v>
      </c>
      <c r="D2177" t="s">
        <v>1208</v>
      </c>
    </row>
    <row r="2178" spans="2:4" x14ac:dyDescent="0.25">
      <c r="B2178" t="s">
        <v>81</v>
      </c>
      <c r="C2178">
        <v>19210</v>
      </c>
      <c r="D2178" t="s">
        <v>1208</v>
      </c>
    </row>
    <row r="2179" spans="2:4" x14ac:dyDescent="0.25">
      <c r="B2179" t="s">
        <v>81</v>
      </c>
      <c r="C2179">
        <v>19210</v>
      </c>
      <c r="D2179" t="s">
        <v>1208</v>
      </c>
    </row>
    <row r="2180" spans="2:4" x14ac:dyDescent="0.25">
      <c r="B2180" t="s">
        <v>81</v>
      </c>
      <c r="C2180">
        <v>19210</v>
      </c>
      <c r="D2180" t="s">
        <v>1208</v>
      </c>
    </row>
    <row r="2181" spans="2:4" x14ac:dyDescent="0.25">
      <c r="B2181" t="s">
        <v>81</v>
      </c>
      <c r="C2181">
        <v>19211</v>
      </c>
      <c r="D2181" t="s">
        <v>1209</v>
      </c>
    </row>
    <row r="2182" spans="2:4" x14ac:dyDescent="0.25">
      <c r="B2182" t="s">
        <v>81</v>
      </c>
      <c r="C2182">
        <v>19212</v>
      </c>
      <c r="D2182" t="s">
        <v>1210</v>
      </c>
    </row>
    <row r="2183" spans="2:4" x14ac:dyDescent="0.25">
      <c r="B2183" t="s">
        <v>81</v>
      </c>
      <c r="C2183">
        <v>19214</v>
      </c>
      <c r="D2183" t="s">
        <v>1211</v>
      </c>
    </row>
    <row r="2184" spans="2:4" x14ac:dyDescent="0.25">
      <c r="B2184" t="s">
        <v>81</v>
      </c>
      <c r="C2184">
        <v>19214</v>
      </c>
      <c r="D2184" t="s">
        <v>1211</v>
      </c>
    </row>
    <row r="2185" spans="2:4" x14ac:dyDescent="0.25">
      <c r="B2185" t="s">
        <v>81</v>
      </c>
      <c r="C2185">
        <v>19215</v>
      </c>
      <c r="D2185" t="s">
        <v>1212</v>
      </c>
    </row>
    <row r="2186" spans="2:4" x14ac:dyDescent="0.25">
      <c r="B2186" t="s">
        <v>81</v>
      </c>
      <c r="C2186">
        <v>19216</v>
      </c>
      <c r="D2186" t="s">
        <v>1213</v>
      </c>
    </row>
    <row r="2187" spans="2:4" x14ac:dyDescent="0.25">
      <c r="B2187" t="s">
        <v>81</v>
      </c>
      <c r="C2187">
        <v>19217</v>
      </c>
      <c r="D2187" t="s">
        <v>1214</v>
      </c>
    </row>
    <row r="2188" spans="2:4" x14ac:dyDescent="0.25">
      <c r="B2188" t="s">
        <v>81</v>
      </c>
      <c r="C2188">
        <v>19218</v>
      </c>
      <c r="D2188" t="s">
        <v>1215</v>
      </c>
    </row>
    <row r="2189" spans="2:4" x14ac:dyDescent="0.25">
      <c r="B2189" t="s">
        <v>81</v>
      </c>
      <c r="C2189">
        <v>19219</v>
      </c>
      <c r="D2189" t="s">
        <v>1216</v>
      </c>
    </row>
    <row r="2190" spans="2:4" x14ac:dyDescent="0.25">
      <c r="B2190" t="s">
        <v>81</v>
      </c>
      <c r="C2190">
        <v>19220</v>
      </c>
      <c r="D2190" t="s">
        <v>1217</v>
      </c>
    </row>
    <row r="2191" spans="2:4" x14ac:dyDescent="0.25">
      <c r="B2191" t="s">
        <v>81</v>
      </c>
      <c r="C2191">
        <v>19221</v>
      </c>
      <c r="D2191" t="s">
        <v>1218</v>
      </c>
    </row>
    <row r="2192" spans="2:4" x14ac:dyDescent="0.25">
      <c r="B2192" t="s">
        <v>81</v>
      </c>
      <c r="C2192">
        <v>19240</v>
      </c>
      <c r="D2192" t="s">
        <v>1219</v>
      </c>
    </row>
    <row r="2193" spans="2:4" x14ac:dyDescent="0.25">
      <c r="B2193" t="s">
        <v>81</v>
      </c>
      <c r="C2193">
        <v>19240</v>
      </c>
      <c r="D2193" t="s">
        <v>1219</v>
      </c>
    </row>
    <row r="2194" spans="2:4" x14ac:dyDescent="0.25">
      <c r="B2194" t="s">
        <v>81</v>
      </c>
      <c r="C2194">
        <v>19241</v>
      </c>
      <c r="D2194" t="s">
        <v>1220</v>
      </c>
    </row>
    <row r="2195" spans="2:4" x14ac:dyDescent="0.25">
      <c r="B2195" t="s">
        <v>81</v>
      </c>
      <c r="C2195">
        <v>19241</v>
      </c>
      <c r="D2195" t="s">
        <v>1220</v>
      </c>
    </row>
    <row r="2196" spans="2:4" x14ac:dyDescent="0.25">
      <c r="B2196" t="s">
        <v>81</v>
      </c>
      <c r="C2196">
        <v>19242</v>
      </c>
      <c r="D2196" t="s">
        <v>1221</v>
      </c>
    </row>
    <row r="2197" spans="2:4" x14ac:dyDescent="0.25">
      <c r="B2197" t="s">
        <v>81</v>
      </c>
      <c r="C2197">
        <v>19242</v>
      </c>
      <c r="D2197" t="s">
        <v>1221</v>
      </c>
    </row>
    <row r="2198" spans="2:4" x14ac:dyDescent="0.25">
      <c r="B2198" t="s">
        <v>81</v>
      </c>
      <c r="C2198">
        <v>19243</v>
      </c>
      <c r="D2198" t="s">
        <v>1222</v>
      </c>
    </row>
    <row r="2199" spans="2:4" x14ac:dyDescent="0.25">
      <c r="B2199" t="s">
        <v>81</v>
      </c>
      <c r="C2199">
        <v>19244</v>
      </c>
      <c r="D2199" t="s">
        <v>1223</v>
      </c>
    </row>
    <row r="2200" spans="2:4" x14ac:dyDescent="0.25">
      <c r="B2200" t="s">
        <v>81</v>
      </c>
      <c r="C2200">
        <v>19244</v>
      </c>
      <c r="D2200" t="s">
        <v>1223</v>
      </c>
    </row>
    <row r="2201" spans="2:4" x14ac:dyDescent="0.25">
      <c r="B2201" t="s">
        <v>81</v>
      </c>
      <c r="C2201">
        <v>19244</v>
      </c>
      <c r="D2201" t="s">
        <v>1223</v>
      </c>
    </row>
    <row r="2202" spans="2:4" x14ac:dyDescent="0.25">
      <c r="B2202" t="s">
        <v>81</v>
      </c>
      <c r="C2202">
        <v>19244</v>
      </c>
      <c r="D2202" t="s">
        <v>1223</v>
      </c>
    </row>
    <row r="2203" spans="2:4" x14ac:dyDescent="0.25">
      <c r="B2203" t="s">
        <v>81</v>
      </c>
      <c r="C2203">
        <v>19245</v>
      </c>
      <c r="D2203" t="s">
        <v>1224</v>
      </c>
    </row>
    <row r="2204" spans="2:4" x14ac:dyDescent="0.25">
      <c r="B2204" t="s">
        <v>81</v>
      </c>
      <c r="C2204">
        <v>19246</v>
      </c>
      <c r="D2204" t="s">
        <v>1225</v>
      </c>
    </row>
    <row r="2205" spans="2:4" x14ac:dyDescent="0.25">
      <c r="B2205" t="s">
        <v>81</v>
      </c>
      <c r="C2205">
        <v>19246</v>
      </c>
      <c r="D2205" t="s">
        <v>1225</v>
      </c>
    </row>
    <row r="2206" spans="2:4" x14ac:dyDescent="0.25">
      <c r="B2206" t="s">
        <v>81</v>
      </c>
      <c r="C2206">
        <v>19246</v>
      </c>
      <c r="D2206" t="s">
        <v>1225</v>
      </c>
    </row>
    <row r="2207" spans="2:4" x14ac:dyDescent="0.25">
      <c r="B2207" t="s">
        <v>81</v>
      </c>
      <c r="C2207">
        <v>19246</v>
      </c>
      <c r="D2207" t="s">
        <v>1225</v>
      </c>
    </row>
    <row r="2208" spans="2:4" x14ac:dyDescent="0.25">
      <c r="B2208" t="s">
        <v>81</v>
      </c>
      <c r="C2208">
        <v>19246</v>
      </c>
      <c r="D2208" t="s">
        <v>1225</v>
      </c>
    </row>
    <row r="2209" spans="2:4" x14ac:dyDescent="0.25">
      <c r="B2209" t="s">
        <v>81</v>
      </c>
      <c r="C2209">
        <v>19246</v>
      </c>
      <c r="D2209" t="s">
        <v>1225</v>
      </c>
    </row>
    <row r="2210" spans="2:4" x14ac:dyDescent="0.25">
      <c r="B2210" t="s">
        <v>81</v>
      </c>
      <c r="C2210">
        <v>19246</v>
      </c>
      <c r="D2210" t="s">
        <v>1225</v>
      </c>
    </row>
    <row r="2211" spans="2:4" x14ac:dyDescent="0.25">
      <c r="B2211" t="s">
        <v>81</v>
      </c>
      <c r="C2211">
        <v>19247</v>
      </c>
      <c r="D2211" t="s">
        <v>921</v>
      </c>
    </row>
    <row r="2212" spans="2:4" x14ac:dyDescent="0.25">
      <c r="B2212" t="s">
        <v>81</v>
      </c>
      <c r="C2212">
        <v>19248</v>
      </c>
      <c r="D2212" t="s">
        <v>1226</v>
      </c>
    </row>
    <row r="2213" spans="2:4" x14ac:dyDescent="0.25">
      <c r="B2213" t="s">
        <v>81</v>
      </c>
      <c r="C2213">
        <v>19249</v>
      </c>
      <c r="D2213" t="s">
        <v>1227</v>
      </c>
    </row>
    <row r="2214" spans="2:4" x14ac:dyDescent="0.25">
      <c r="B2214" t="s">
        <v>81</v>
      </c>
      <c r="C2214">
        <v>19250</v>
      </c>
      <c r="D2214" t="s">
        <v>1228</v>
      </c>
    </row>
    <row r="2215" spans="2:4" x14ac:dyDescent="0.25">
      <c r="B2215" t="s">
        <v>81</v>
      </c>
      <c r="C2215">
        <v>19251</v>
      </c>
      <c r="D2215" t="s">
        <v>1229</v>
      </c>
    </row>
    <row r="2216" spans="2:4" x14ac:dyDescent="0.25">
      <c r="B2216" t="s">
        <v>81</v>
      </c>
      <c r="C2216">
        <v>19252</v>
      </c>
      <c r="D2216" t="s">
        <v>1230</v>
      </c>
    </row>
    <row r="2217" spans="2:4" x14ac:dyDescent="0.25">
      <c r="B2217" t="s">
        <v>81</v>
      </c>
      <c r="C2217">
        <v>19252</v>
      </c>
      <c r="D2217" t="s">
        <v>1230</v>
      </c>
    </row>
    <row r="2218" spans="2:4" x14ac:dyDescent="0.25">
      <c r="B2218" t="s">
        <v>81</v>
      </c>
      <c r="C2218">
        <v>19252</v>
      </c>
      <c r="D2218" t="s">
        <v>1230</v>
      </c>
    </row>
    <row r="2219" spans="2:4" x14ac:dyDescent="0.25">
      <c r="B2219" t="s">
        <v>81</v>
      </c>
      <c r="C2219">
        <v>19252</v>
      </c>
      <c r="D2219" t="s">
        <v>1230</v>
      </c>
    </row>
    <row r="2220" spans="2:4" x14ac:dyDescent="0.25">
      <c r="B2220" t="s">
        <v>81</v>
      </c>
      <c r="C2220">
        <v>19253</v>
      </c>
      <c r="D2220" t="s">
        <v>1231</v>
      </c>
    </row>
    <row r="2221" spans="2:4" x14ac:dyDescent="0.25">
      <c r="B2221" t="s">
        <v>81</v>
      </c>
      <c r="C2221">
        <v>19254</v>
      </c>
      <c r="D2221" t="s">
        <v>1232</v>
      </c>
    </row>
    <row r="2222" spans="2:4" x14ac:dyDescent="0.25">
      <c r="B2222" t="s">
        <v>81</v>
      </c>
      <c r="C2222">
        <v>19255</v>
      </c>
      <c r="D2222" t="s">
        <v>1233</v>
      </c>
    </row>
    <row r="2223" spans="2:4" x14ac:dyDescent="0.25">
      <c r="B2223" t="s">
        <v>81</v>
      </c>
      <c r="C2223">
        <v>19256</v>
      </c>
      <c r="D2223" t="s">
        <v>1234</v>
      </c>
    </row>
    <row r="2224" spans="2:4" x14ac:dyDescent="0.25">
      <c r="B2224" t="s">
        <v>81</v>
      </c>
      <c r="C2224">
        <v>19257</v>
      </c>
      <c r="D2224" t="s">
        <v>1235</v>
      </c>
    </row>
    <row r="2225" spans="2:4" x14ac:dyDescent="0.25">
      <c r="B2225" t="s">
        <v>81</v>
      </c>
      <c r="C2225">
        <v>19270</v>
      </c>
      <c r="D2225" t="s">
        <v>1236</v>
      </c>
    </row>
    <row r="2226" spans="2:4" x14ac:dyDescent="0.25">
      <c r="B2226" t="s">
        <v>81</v>
      </c>
      <c r="C2226">
        <v>19271</v>
      </c>
      <c r="D2226" t="s">
        <v>1237</v>
      </c>
    </row>
    <row r="2227" spans="2:4" x14ac:dyDescent="0.25">
      <c r="B2227" t="s">
        <v>81</v>
      </c>
      <c r="C2227">
        <v>19271</v>
      </c>
      <c r="D2227" t="s">
        <v>1237</v>
      </c>
    </row>
    <row r="2228" spans="2:4" x14ac:dyDescent="0.25">
      <c r="B2228" t="s">
        <v>81</v>
      </c>
      <c r="C2228">
        <v>19271</v>
      </c>
      <c r="D2228" t="s">
        <v>1237</v>
      </c>
    </row>
    <row r="2229" spans="2:4" x14ac:dyDescent="0.25">
      <c r="B2229" t="s">
        <v>81</v>
      </c>
      <c r="C2229">
        <v>19272</v>
      </c>
      <c r="D2229" t="s">
        <v>1238</v>
      </c>
    </row>
    <row r="2230" spans="2:4" x14ac:dyDescent="0.25">
      <c r="B2230" t="s">
        <v>81</v>
      </c>
      <c r="C2230">
        <v>19272</v>
      </c>
      <c r="D2230" t="s">
        <v>1238</v>
      </c>
    </row>
    <row r="2231" spans="2:4" x14ac:dyDescent="0.25">
      <c r="B2231" t="s">
        <v>81</v>
      </c>
      <c r="C2231">
        <v>19272</v>
      </c>
      <c r="D2231" t="s">
        <v>1238</v>
      </c>
    </row>
    <row r="2232" spans="2:4" x14ac:dyDescent="0.25">
      <c r="B2232" t="s">
        <v>81</v>
      </c>
      <c r="C2232">
        <v>19272</v>
      </c>
      <c r="D2232" t="s">
        <v>1238</v>
      </c>
    </row>
    <row r="2233" spans="2:4" x14ac:dyDescent="0.25">
      <c r="B2233" t="s">
        <v>81</v>
      </c>
      <c r="C2233">
        <v>19272</v>
      </c>
      <c r="D2233" t="s">
        <v>1238</v>
      </c>
    </row>
    <row r="2234" spans="2:4" x14ac:dyDescent="0.25">
      <c r="B2234" t="s">
        <v>81</v>
      </c>
      <c r="C2234">
        <v>19273</v>
      </c>
      <c r="D2234" t="s">
        <v>1239</v>
      </c>
    </row>
    <row r="2235" spans="2:4" x14ac:dyDescent="0.25">
      <c r="B2235" t="s">
        <v>81</v>
      </c>
      <c r="C2235">
        <v>19274</v>
      </c>
      <c r="D2235" t="s">
        <v>1240</v>
      </c>
    </row>
    <row r="2236" spans="2:4" x14ac:dyDescent="0.25">
      <c r="B2236" t="s">
        <v>81</v>
      </c>
      <c r="C2236">
        <v>19274</v>
      </c>
      <c r="D2236" t="s">
        <v>1240</v>
      </c>
    </row>
    <row r="2237" spans="2:4" x14ac:dyDescent="0.25">
      <c r="B2237" t="s">
        <v>81</v>
      </c>
      <c r="C2237">
        <v>19275</v>
      </c>
      <c r="D2237" t="s">
        <v>1241</v>
      </c>
    </row>
    <row r="2238" spans="2:4" x14ac:dyDescent="0.25">
      <c r="B2238" t="s">
        <v>81</v>
      </c>
      <c r="C2238">
        <v>19275</v>
      </c>
      <c r="D2238" t="s">
        <v>1241</v>
      </c>
    </row>
    <row r="2239" spans="2:4" x14ac:dyDescent="0.25">
      <c r="B2239" t="s">
        <v>81</v>
      </c>
      <c r="C2239">
        <v>19276</v>
      </c>
      <c r="D2239" t="s">
        <v>1242</v>
      </c>
    </row>
    <row r="2240" spans="2:4" x14ac:dyDescent="0.25">
      <c r="B2240" t="s">
        <v>81</v>
      </c>
      <c r="C2240">
        <v>19276</v>
      </c>
      <c r="D2240" t="s">
        <v>1242</v>
      </c>
    </row>
    <row r="2241" spans="2:4" x14ac:dyDescent="0.25">
      <c r="B2241" t="s">
        <v>81</v>
      </c>
      <c r="C2241">
        <v>19276</v>
      </c>
      <c r="D2241" t="s">
        <v>1242</v>
      </c>
    </row>
    <row r="2242" spans="2:4" x14ac:dyDescent="0.25">
      <c r="B2242" t="s">
        <v>81</v>
      </c>
      <c r="C2242">
        <v>19277</v>
      </c>
      <c r="D2242" t="s">
        <v>1243</v>
      </c>
    </row>
    <row r="2243" spans="2:4" x14ac:dyDescent="0.25">
      <c r="B2243" t="s">
        <v>81</v>
      </c>
      <c r="C2243">
        <v>19277</v>
      </c>
      <c r="D2243" t="s">
        <v>1243</v>
      </c>
    </row>
    <row r="2244" spans="2:4" x14ac:dyDescent="0.25">
      <c r="B2244" t="s">
        <v>81</v>
      </c>
      <c r="C2244">
        <v>19277</v>
      </c>
      <c r="D2244" t="s">
        <v>1243</v>
      </c>
    </row>
    <row r="2245" spans="2:4" x14ac:dyDescent="0.25">
      <c r="B2245" t="s">
        <v>81</v>
      </c>
      <c r="C2245">
        <v>19277</v>
      </c>
      <c r="D2245" t="s">
        <v>1243</v>
      </c>
    </row>
    <row r="2246" spans="2:4" x14ac:dyDescent="0.25">
      <c r="B2246" t="s">
        <v>81</v>
      </c>
      <c r="C2246">
        <v>19277</v>
      </c>
      <c r="D2246" t="s">
        <v>1243</v>
      </c>
    </row>
    <row r="2247" spans="2:4" x14ac:dyDescent="0.25">
      <c r="B2247" t="s">
        <v>81</v>
      </c>
      <c r="C2247">
        <v>19278</v>
      </c>
      <c r="D2247" t="s">
        <v>1244</v>
      </c>
    </row>
    <row r="2248" spans="2:4" x14ac:dyDescent="0.25">
      <c r="B2248" t="s">
        <v>81</v>
      </c>
      <c r="C2248">
        <v>19279</v>
      </c>
      <c r="D2248" t="s">
        <v>1245</v>
      </c>
    </row>
    <row r="2249" spans="2:4" x14ac:dyDescent="0.25">
      <c r="B2249" t="s">
        <v>81</v>
      </c>
      <c r="C2249">
        <v>19280</v>
      </c>
      <c r="D2249" t="s">
        <v>1246</v>
      </c>
    </row>
    <row r="2250" spans="2:4" x14ac:dyDescent="0.25">
      <c r="B2250" t="s">
        <v>81</v>
      </c>
      <c r="C2250">
        <v>19281</v>
      </c>
      <c r="D2250" t="s">
        <v>1247</v>
      </c>
    </row>
    <row r="2251" spans="2:4" x14ac:dyDescent="0.25">
      <c r="B2251" t="s">
        <v>81</v>
      </c>
      <c r="C2251">
        <v>19282</v>
      </c>
      <c r="D2251" t="s">
        <v>1248</v>
      </c>
    </row>
    <row r="2252" spans="2:4" x14ac:dyDescent="0.25">
      <c r="B2252" t="s">
        <v>81</v>
      </c>
      <c r="C2252">
        <v>19283</v>
      </c>
      <c r="D2252" t="s">
        <v>1249</v>
      </c>
    </row>
    <row r="2253" spans="2:4" x14ac:dyDescent="0.25">
      <c r="B2253" t="s">
        <v>81</v>
      </c>
      <c r="C2253">
        <v>19284</v>
      </c>
      <c r="D2253" t="s">
        <v>1250</v>
      </c>
    </row>
    <row r="2254" spans="2:4" x14ac:dyDescent="0.25">
      <c r="B2254" t="s">
        <v>81</v>
      </c>
      <c r="C2254">
        <v>19285</v>
      </c>
      <c r="D2254" t="s">
        <v>1251</v>
      </c>
    </row>
    <row r="2255" spans="2:4" x14ac:dyDescent="0.25">
      <c r="B2255" t="s">
        <v>81</v>
      </c>
      <c r="C2255">
        <v>19286</v>
      </c>
      <c r="D2255" t="s">
        <v>1252</v>
      </c>
    </row>
    <row r="2256" spans="2:4" x14ac:dyDescent="0.25">
      <c r="B2256" t="s">
        <v>81</v>
      </c>
      <c r="C2256">
        <v>19287</v>
      </c>
      <c r="D2256" t="s">
        <v>1253</v>
      </c>
    </row>
    <row r="2257" spans="2:4" x14ac:dyDescent="0.25">
      <c r="B2257" t="s">
        <v>81</v>
      </c>
      <c r="C2257">
        <v>19288</v>
      </c>
      <c r="D2257" t="s">
        <v>1254</v>
      </c>
    </row>
    <row r="2258" spans="2:4" x14ac:dyDescent="0.25">
      <c r="B2258" t="s">
        <v>81</v>
      </c>
      <c r="C2258">
        <v>19289</v>
      </c>
      <c r="D2258" t="s">
        <v>1255</v>
      </c>
    </row>
    <row r="2259" spans="2:4" x14ac:dyDescent="0.25">
      <c r="B2259" t="s">
        <v>81</v>
      </c>
      <c r="C2259">
        <v>19301</v>
      </c>
      <c r="D2259" t="s">
        <v>1256</v>
      </c>
    </row>
    <row r="2260" spans="2:4" x14ac:dyDescent="0.25">
      <c r="B2260" t="s">
        <v>81</v>
      </c>
      <c r="C2260">
        <v>19301</v>
      </c>
      <c r="D2260" t="s">
        <v>1256</v>
      </c>
    </row>
    <row r="2261" spans="2:4" x14ac:dyDescent="0.25">
      <c r="B2261" t="s">
        <v>81</v>
      </c>
      <c r="C2261">
        <v>19301</v>
      </c>
      <c r="D2261" t="s">
        <v>1256</v>
      </c>
    </row>
    <row r="2262" spans="2:4" x14ac:dyDescent="0.25">
      <c r="B2262" t="s">
        <v>81</v>
      </c>
      <c r="C2262">
        <v>19302</v>
      </c>
      <c r="D2262" t="s">
        <v>1257</v>
      </c>
    </row>
    <row r="2263" spans="2:4" x14ac:dyDescent="0.25">
      <c r="B2263" t="s">
        <v>81</v>
      </c>
      <c r="C2263">
        <v>19302</v>
      </c>
      <c r="D2263" t="s">
        <v>1257</v>
      </c>
    </row>
    <row r="2264" spans="2:4" x14ac:dyDescent="0.25">
      <c r="B2264" t="s">
        <v>81</v>
      </c>
      <c r="C2264">
        <v>19302</v>
      </c>
      <c r="D2264" t="s">
        <v>1257</v>
      </c>
    </row>
    <row r="2265" spans="2:4" x14ac:dyDescent="0.25">
      <c r="B2265" t="s">
        <v>81</v>
      </c>
      <c r="C2265">
        <v>19303</v>
      </c>
      <c r="D2265" t="s">
        <v>1258</v>
      </c>
    </row>
    <row r="2266" spans="2:4" x14ac:dyDescent="0.25">
      <c r="B2266" t="s">
        <v>81</v>
      </c>
      <c r="C2266">
        <v>19303</v>
      </c>
      <c r="D2266" t="s">
        <v>1258</v>
      </c>
    </row>
    <row r="2267" spans="2:4" x14ac:dyDescent="0.25">
      <c r="B2267" t="s">
        <v>81</v>
      </c>
      <c r="C2267">
        <v>19304</v>
      </c>
      <c r="D2267" t="s">
        <v>1259</v>
      </c>
    </row>
    <row r="2268" spans="2:4" x14ac:dyDescent="0.25">
      <c r="B2268" t="s">
        <v>81</v>
      </c>
      <c r="C2268">
        <v>19304</v>
      </c>
      <c r="D2268" t="s">
        <v>1259</v>
      </c>
    </row>
    <row r="2269" spans="2:4" x14ac:dyDescent="0.25">
      <c r="B2269" t="s">
        <v>81</v>
      </c>
      <c r="C2269">
        <v>19305</v>
      </c>
      <c r="D2269" t="s">
        <v>1260</v>
      </c>
    </row>
    <row r="2270" spans="2:4" x14ac:dyDescent="0.25">
      <c r="B2270" t="s">
        <v>81</v>
      </c>
      <c r="C2270">
        <v>19306</v>
      </c>
      <c r="D2270" t="s">
        <v>1261</v>
      </c>
    </row>
    <row r="2271" spans="2:4" x14ac:dyDescent="0.25">
      <c r="B2271" t="s">
        <v>81</v>
      </c>
      <c r="C2271">
        <v>19306</v>
      </c>
      <c r="D2271" t="s">
        <v>1261</v>
      </c>
    </row>
    <row r="2272" spans="2:4" x14ac:dyDescent="0.25">
      <c r="B2272" t="s">
        <v>81</v>
      </c>
      <c r="C2272">
        <v>19307</v>
      </c>
      <c r="D2272" t="s">
        <v>1262</v>
      </c>
    </row>
    <row r="2273" spans="2:4" x14ac:dyDescent="0.25">
      <c r="B2273" t="s">
        <v>81</v>
      </c>
      <c r="C2273">
        <v>19308</v>
      </c>
      <c r="D2273" t="s">
        <v>1263</v>
      </c>
    </row>
    <row r="2274" spans="2:4" x14ac:dyDescent="0.25">
      <c r="B2274" t="s">
        <v>81</v>
      </c>
      <c r="C2274">
        <v>19309</v>
      </c>
      <c r="D2274" t="s">
        <v>1264</v>
      </c>
    </row>
    <row r="2275" spans="2:4" x14ac:dyDescent="0.25">
      <c r="B2275" t="s">
        <v>81</v>
      </c>
      <c r="C2275">
        <v>19310</v>
      </c>
      <c r="D2275" t="s">
        <v>1265</v>
      </c>
    </row>
    <row r="2276" spans="2:4" x14ac:dyDescent="0.25">
      <c r="B2276" t="s">
        <v>81</v>
      </c>
      <c r="C2276">
        <v>19310</v>
      </c>
      <c r="D2276" t="s">
        <v>1265</v>
      </c>
    </row>
    <row r="2277" spans="2:4" x14ac:dyDescent="0.25">
      <c r="B2277" t="s">
        <v>81</v>
      </c>
      <c r="C2277">
        <v>19311</v>
      </c>
      <c r="D2277" t="s">
        <v>1266</v>
      </c>
    </row>
    <row r="2278" spans="2:4" x14ac:dyDescent="0.25">
      <c r="B2278" t="s">
        <v>81</v>
      </c>
      <c r="C2278">
        <v>19312</v>
      </c>
      <c r="D2278" t="s">
        <v>1267</v>
      </c>
    </row>
    <row r="2279" spans="2:4" x14ac:dyDescent="0.25">
      <c r="B2279" t="s">
        <v>81</v>
      </c>
      <c r="C2279">
        <v>19330</v>
      </c>
      <c r="D2279" t="s">
        <v>1268</v>
      </c>
    </row>
    <row r="2280" spans="2:4" x14ac:dyDescent="0.25">
      <c r="B2280" t="s">
        <v>81</v>
      </c>
      <c r="C2280">
        <v>19330</v>
      </c>
      <c r="D2280" t="s">
        <v>1268</v>
      </c>
    </row>
    <row r="2281" spans="2:4" x14ac:dyDescent="0.25">
      <c r="B2281" t="s">
        <v>81</v>
      </c>
      <c r="C2281">
        <v>19330</v>
      </c>
      <c r="D2281" t="s">
        <v>1268</v>
      </c>
    </row>
    <row r="2282" spans="2:4" x14ac:dyDescent="0.25">
      <c r="B2282" t="s">
        <v>81</v>
      </c>
      <c r="C2282">
        <v>19331</v>
      </c>
      <c r="D2282" t="s">
        <v>1269</v>
      </c>
    </row>
    <row r="2283" spans="2:4" x14ac:dyDescent="0.25">
      <c r="B2283" t="s">
        <v>81</v>
      </c>
      <c r="C2283">
        <v>19331</v>
      </c>
      <c r="D2283" t="s">
        <v>1269</v>
      </c>
    </row>
    <row r="2284" spans="2:4" x14ac:dyDescent="0.25">
      <c r="B2284" t="s">
        <v>81</v>
      </c>
      <c r="C2284">
        <v>19331</v>
      </c>
      <c r="D2284" t="s">
        <v>1269</v>
      </c>
    </row>
    <row r="2285" spans="2:4" x14ac:dyDescent="0.25">
      <c r="B2285" t="s">
        <v>81</v>
      </c>
      <c r="C2285">
        <v>19331</v>
      </c>
      <c r="D2285" t="s">
        <v>1269</v>
      </c>
    </row>
    <row r="2286" spans="2:4" x14ac:dyDescent="0.25">
      <c r="B2286" t="s">
        <v>81</v>
      </c>
      <c r="C2286">
        <v>19331</v>
      </c>
      <c r="D2286" t="s">
        <v>1269</v>
      </c>
    </row>
    <row r="2287" spans="2:4" x14ac:dyDescent="0.25">
      <c r="B2287" t="s">
        <v>81</v>
      </c>
      <c r="C2287">
        <v>19331</v>
      </c>
      <c r="D2287" t="s">
        <v>1269</v>
      </c>
    </row>
    <row r="2288" spans="2:4" x14ac:dyDescent="0.25">
      <c r="B2288" t="s">
        <v>81</v>
      </c>
      <c r="C2288">
        <v>19332</v>
      </c>
      <c r="D2288" t="s">
        <v>1270</v>
      </c>
    </row>
    <row r="2289" spans="2:4" x14ac:dyDescent="0.25">
      <c r="B2289" t="s">
        <v>81</v>
      </c>
      <c r="C2289">
        <v>19333</v>
      </c>
      <c r="D2289" t="s">
        <v>1271</v>
      </c>
    </row>
    <row r="2290" spans="2:4" x14ac:dyDescent="0.25">
      <c r="B2290" t="s">
        <v>81</v>
      </c>
      <c r="C2290">
        <v>19333</v>
      </c>
      <c r="D2290" t="s">
        <v>1271</v>
      </c>
    </row>
    <row r="2291" spans="2:4" x14ac:dyDescent="0.25">
      <c r="B2291" t="s">
        <v>81</v>
      </c>
      <c r="C2291">
        <v>19333</v>
      </c>
      <c r="D2291" t="s">
        <v>1271</v>
      </c>
    </row>
    <row r="2292" spans="2:4" x14ac:dyDescent="0.25">
      <c r="B2292" t="s">
        <v>81</v>
      </c>
      <c r="C2292">
        <v>19333</v>
      </c>
      <c r="D2292" t="s">
        <v>1271</v>
      </c>
    </row>
    <row r="2293" spans="2:4" x14ac:dyDescent="0.25">
      <c r="B2293" t="s">
        <v>81</v>
      </c>
      <c r="C2293">
        <v>19334</v>
      </c>
      <c r="D2293" t="s">
        <v>1272</v>
      </c>
    </row>
    <row r="2294" spans="2:4" x14ac:dyDescent="0.25">
      <c r="B2294" t="s">
        <v>81</v>
      </c>
      <c r="C2294">
        <v>19334</v>
      </c>
      <c r="D2294" t="s">
        <v>1272</v>
      </c>
    </row>
    <row r="2295" spans="2:4" x14ac:dyDescent="0.25">
      <c r="B2295" t="s">
        <v>81</v>
      </c>
      <c r="C2295">
        <v>19335</v>
      </c>
      <c r="D2295" t="s">
        <v>1273</v>
      </c>
    </row>
    <row r="2296" spans="2:4" x14ac:dyDescent="0.25">
      <c r="B2296" t="s">
        <v>81</v>
      </c>
      <c r="C2296">
        <v>19335</v>
      </c>
      <c r="D2296" t="s">
        <v>1273</v>
      </c>
    </row>
    <row r="2297" spans="2:4" x14ac:dyDescent="0.25">
      <c r="B2297" t="s">
        <v>81</v>
      </c>
      <c r="C2297">
        <v>19336</v>
      </c>
      <c r="D2297" t="s">
        <v>1274</v>
      </c>
    </row>
    <row r="2298" spans="2:4" x14ac:dyDescent="0.25">
      <c r="B2298" t="s">
        <v>81</v>
      </c>
      <c r="C2298">
        <v>19336</v>
      </c>
      <c r="D2298" t="s">
        <v>1274</v>
      </c>
    </row>
    <row r="2299" spans="2:4" x14ac:dyDescent="0.25">
      <c r="B2299" t="s">
        <v>81</v>
      </c>
      <c r="C2299">
        <v>19337</v>
      </c>
      <c r="D2299" t="s">
        <v>1275</v>
      </c>
    </row>
    <row r="2300" spans="2:4" x14ac:dyDescent="0.25">
      <c r="B2300" t="s">
        <v>81</v>
      </c>
      <c r="C2300">
        <v>19337</v>
      </c>
      <c r="D2300" t="s">
        <v>1275</v>
      </c>
    </row>
    <row r="2301" spans="2:4" x14ac:dyDescent="0.25">
      <c r="B2301" t="s">
        <v>81</v>
      </c>
      <c r="C2301">
        <v>19338</v>
      </c>
      <c r="D2301" t="s">
        <v>1276</v>
      </c>
    </row>
    <row r="2302" spans="2:4" x14ac:dyDescent="0.25">
      <c r="B2302" t="s">
        <v>81</v>
      </c>
      <c r="C2302">
        <v>19340</v>
      </c>
      <c r="D2302" t="s">
        <v>1277</v>
      </c>
    </row>
    <row r="2303" spans="2:4" x14ac:dyDescent="0.25">
      <c r="B2303" t="s">
        <v>81</v>
      </c>
      <c r="C2303">
        <v>19341</v>
      </c>
      <c r="D2303" t="s">
        <v>1278</v>
      </c>
    </row>
    <row r="2304" spans="2:4" x14ac:dyDescent="0.25">
      <c r="B2304" t="s">
        <v>81</v>
      </c>
      <c r="C2304">
        <v>19342</v>
      </c>
      <c r="D2304" t="s">
        <v>1279</v>
      </c>
    </row>
    <row r="2305" spans="2:4" x14ac:dyDescent="0.25">
      <c r="B2305" t="s">
        <v>81</v>
      </c>
      <c r="C2305">
        <v>19343</v>
      </c>
      <c r="D2305" t="s">
        <v>1280</v>
      </c>
    </row>
    <row r="2306" spans="2:4" x14ac:dyDescent="0.25">
      <c r="B2306" t="s">
        <v>81</v>
      </c>
      <c r="C2306">
        <v>19343</v>
      </c>
      <c r="D2306" t="s">
        <v>1280</v>
      </c>
    </row>
    <row r="2307" spans="2:4" x14ac:dyDescent="0.25">
      <c r="B2307" t="s">
        <v>81</v>
      </c>
      <c r="C2307">
        <v>19344</v>
      </c>
      <c r="D2307" t="s">
        <v>1281</v>
      </c>
    </row>
    <row r="2308" spans="2:4" x14ac:dyDescent="0.25">
      <c r="B2308" t="s">
        <v>81</v>
      </c>
      <c r="C2308">
        <v>19344</v>
      </c>
      <c r="D2308" t="s">
        <v>1281</v>
      </c>
    </row>
    <row r="2309" spans="2:4" x14ac:dyDescent="0.25">
      <c r="B2309" t="s">
        <v>81</v>
      </c>
      <c r="C2309">
        <v>19345</v>
      </c>
      <c r="D2309" t="s">
        <v>1282</v>
      </c>
    </row>
    <row r="2310" spans="2:4" x14ac:dyDescent="0.25">
      <c r="B2310" t="s">
        <v>81</v>
      </c>
      <c r="C2310">
        <v>19346</v>
      </c>
      <c r="D2310" t="s">
        <v>1283</v>
      </c>
    </row>
    <row r="2311" spans="2:4" x14ac:dyDescent="0.25">
      <c r="B2311" t="s">
        <v>81</v>
      </c>
      <c r="C2311">
        <v>19347</v>
      </c>
      <c r="D2311" t="s">
        <v>1284</v>
      </c>
    </row>
    <row r="2312" spans="2:4" x14ac:dyDescent="0.25">
      <c r="B2312" t="s">
        <v>81</v>
      </c>
      <c r="C2312">
        <v>19348</v>
      </c>
      <c r="D2312" t="s">
        <v>1285</v>
      </c>
    </row>
    <row r="2313" spans="2:4" x14ac:dyDescent="0.25">
      <c r="B2313" t="s">
        <v>81</v>
      </c>
      <c r="C2313">
        <v>19349</v>
      </c>
      <c r="D2313" t="s">
        <v>1286</v>
      </c>
    </row>
    <row r="2314" spans="2:4" x14ac:dyDescent="0.25">
      <c r="B2314" t="s">
        <v>81</v>
      </c>
      <c r="C2314">
        <v>19349</v>
      </c>
      <c r="D2314" t="s">
        <v>1286</v>
      </c>
    </row>
    <row r="2315" spans="2:4" x14ac:dyDescent="0.25">
      <c r="B2315" t="s">
        <v>81</v>
      </c>
      <c r="C2315">
        <v>19350</v>
      </c>
      <c r="D2315" t="s">
        <v>1287</v>
      </c>
    </row>
    <row r="2316" spans="2:4" x14ac:dyDescent="0.25">
      <c r="B2316" t="s">
        <v>81</v>
      </c>
      <c r="C2316">
        <v>19351</v>
      </c>
      <c r="D2316" t="s">
        <v>1288</v>
      </c>
    </row>
    <row r="2317" spans="2:4" x14ac:dyDescent="0.25">
      <c r="B2317" t="s">
        <v>81</v>
      </c>
      <c r="C2317">
        <v>20101</v>
      </c>
      <c r="D2317" t="s">
        <v>1289</v>
      </c>
    </row>
    <row r="2318" spans="2:4" x14ac:dyDescent="0.25">
      <c r="B2318" t="s">
        <v>81</v>
      </c>
      <c r="C2318">
        <v>20101</v>
      </c>
      <c r="D2318" t="s">
        <v>1289</v>
      </c>
    </row>
    <row r="2319" spans="2:4" x14ac:dyDescent="0.25">
      <c r="B2319" t="s">
        <v>81</v>
      </c>
      <c r="C2319">
        <v>20101</v>
      </c>
      <c r="D2319" t="s">
        <v>1289</v>
      </c>
    </row>
    <row r="2320" spans="2:4" x14ac:dyDescent="0.25">
      <c r="B2320" t="s">
        <v>81</v>
      </c>
      <c r="C2320">
        <v>20101</v>
      </c>
      <c r="D2320" t="s">
        <v>1289</v>
      </c>
    </row>
    <row r="2321" spans="2:4" x14ac:dyDescent="0.25">
      <c r="B2321" t="s">
        <v>81</v>
      </c>
      <c r="C2321">
        <v>20102</v>
      </c>
      <c r="D2321" t="s">
        <v>1290</v>
      </c>
    </row>
    <row r="2322" spans="2:4" x14ac:dyDescent="0.25">
      <c r="B2322" t="s">
        <v>81</v>
      </c>
      <c r="C2322">
        <v>20103</v>
      </c>
      <c r="D2322" t="s">
        <v>1291</v>
      </c>
    </row>
    <row r="2323" spans="2:4" x14ac:dyDescent="0.25">
      <c r="B2323" t="s">
        <v>81</v>
      </c>
      <c r="C2323">
        <v>20106</v>
      </c>
      <c r="D2323" t="s">
        <v>1292</v>
      </c>
    </row>
    <row r="2324" spans="2:4" x14ac:dyDescent="0.25">
      <c r="B2324" t="s">
        <v>81</v>
      </c>
      <c r="C2324">
        <v>20107</v>
      </c>
      <c r="D2324" t="s">
        <v>1293</v>
      </c>
    </row>
    <row r="2325" spans="2:4" x14ac:dyDescent="0.25">
      <c r="B2325" t="s">
        <v>81</v>
      </c>
      <c r="C2325">
        <v>20107</v>
      </c>
      <c r="D2325" t="s">
        <v>1293</v>
      </c>
    </row>
    <row r="2326" spans="2:4" x14ac:dyDescent="0.25">
      <c r="B2326" t="s">
        <v>81</v>
      </c>
      <c r="C2326">
        <v>20109</v>
      </c>
      <c r="D2326" t="s">
        <v>1294</v>
      </c>
    </row>
    <row r="2327" spans="2:4" x14ac:dyDescent="0.25">
      <c r="B2327" t="s">
        <v>81</v>
      </c>
      <c r="C2327">
        <v>20109</v>
      </c>
      <c r="D2327" t="s">
        <v>1294</v>
      </c>
    </row>
    <row r="2328" spans="2:4" x14ac:dyDescent="0.25">
      <c r="B2328" t="s">
        <v>81</v>
      </c>
      <c r="C2328">
        <v>20109</v>
      </c>
      <c r="D2328" t="s">
        <v>1294</v>
      </c>
    </row>
    <row r="2329" spans="2:4" x14ac:dyDescent="0.25">
      <c r="B2329" t="s">
        <v>81</v>
      </c>
      <c r="C2329">
        <v>20110</v>
      </c>
      <c r="D2329" t="s">
        <v>1295</v>
      </c>
    </row>
    <row r="2330" spans="2:4" x14ac:dyDescent="0.25">
      <c r="B2330" t="s">
        <v>81</v>
      </c>
      <c r="C2330">
        <v>20110</v>
      </c>
      <c r="D2330" t="s">
        <v>1295</v>
      </c>
    </row>
    <row r="2331" spans="2:4" x14ac:dyDescent="0.25">
      <c r="B2331" t="s">
        <v>81</v>
      </c>
      <c r="C2331">
        <v>20111</v>
      </c>
      <c r="D2331" t="s">
        <v>1296</v>
      </c>
    </row>
    <row r="2332" spans="2:4" x14ac:dyDescent="0.25">
      <c r="B2332" t="s">
        <v>81</v>
      </c>
      <c r="C2332">
        <v>20113</v>
      </c>
      <c r="D2332" t="s">
        <v>1297</v>
      </c>
    </row>
    <row r="2333" spans="2:4" x14ac:dyDescent="0.25">
      <c r="B2333" t="s">
        <v>81</v>
      </c>
      <c r="C2333">
        <v>20113</v>
      </c>
      <c r="D2333" t="s">
        <v>1297</v>
      </c>
    </row>
    <row r="2334" spans="2:4" x14ac:dyDescent="0.25">
      <c r="B2334" t="s">
        <v>81</v>
      </c>
      <c r="C2334">
        <v>20113</v>
      </c>
      <c r="D2334" t="s">
        <v>1297</v>
      </c>
    </row>
    <row r="2335" spans="2:4" x14ac:dyDescent="0.25">
      <c r="B2335" t="s">
        <v>81</v>
      </c>
      <c r="C2335">
        <v>20114</v>
      </c>
      <c r="D2335" t="s">
        <v>1298</v>
      </c>
    </row>
    <row r="2336" spans="2:4" x14ac:dyDescent="0.25">
      <c r="B2336" t="s">
        <v>81</v>
      </c>
      <c r="C2336">
        <v>20115</v>
      </c>
      <c r="D2336" t="s">
        <v>1299</v>
      </c>
    </row>
    <row r="2337" spans="2:4" x14ac:dyDescent="0.25">
      <c r="B2337" t="s">
        <v>81</v>
      </c>
      <c r="C2337">
        <v>20116</v>
      </c>
      <c r="D2337" t="s">
        <v>1300</v>
      </c>
    </row>
    <row r="2338" spans="2:4" x14ac:dyDescent="0.25">
      <c r="B2338" t="s">
        <v>81</v>
      </c>
      <c r="C2338">
        <v>20117</v>
      </c>
      <c r="D2338" t="s">
        <v>1301</v>
      </c>
    </row>
    <row r="2339" spans="2:4" x14ac:dyDescent="0.25">
      <c r="B2339" t="s">
        <v>81</v>
      </c>
      <c r="C2339">
        <v>20117</v>
      </c>
      <c r="D2339" t="s">
        <v>1301</v>
      </c>
    </row>
    <row r="2340" spans="2:4" x14ac:dyDescent="0.25">
      <c r="B2340" t="s">
        <v>81</v>
      </c>
      <c r="C2340">
        <v>20117</v>
      </c>
      <c r="D2340" t="s">
        <v>1301</v>
      </c>
    </row>
    <row r="2341" spans="2:4" x14ac:dyDescent="0.25">
      <c r="B2341" t="s">
        <v>81</v>
      </c>
      <c r="C2341">
        <v>20117</v>
      </c>
      <c r="D2341" t="s">
        <v>1301</v>
      </c>
    </row>
    <row r="2342" spans="2:4" x14ac:dyDescent="0.25">
      <c r="B2342" t="s">
        <v>81</v>
      </c>
      <c r="C2342">
        <v>20117</v>
      </c>
      <c r="D2342" t="s">
        <v>1301</v>
      </c>
    </row>
    <row r="2343" spans="2:4" x14ac:dyDescent="0.25">
      <c r="B2343" t="s">
        <v>81</v>
      </c>
      <c r="C2343">
        <v>20117</v>
      </c>
      <c r="D2343" t="s">
        <v>1301</v>
      </c>
    </row>
    <row r="2344" spans="2:4" x14ac:dyDescent="0.25">
      <c r="B2344" t="s">
        <v>81</v>
      </c>
      <c r="C2344">
        <v>20118</v>
      </c>
      <c r="D2344" t="s">
        <v>1302</v>
      </c>
    </row>
    <row r="2345" spans="2:4" x14ac:dyDescent="0.25">
      <c r="B2345" t="s">
        <v>81</v>
      </c>
      <c r="C2345">
        <v>20119</v>
      </c>
      <c r="D2345" t="s">
        <v>1303</v>
      </c>
    </row>
    <row r="2346" spans="2:4" x14ac:dyDescent="0.25">
      <c r="B2346" t="s">
        <v>81</v>
      </c>
      <c r="C2346">
        <v>20120</v>
      </c>
      <c r="D2346" t="s">
        <v>1304</v>
      </c>
    </row>
    <row r="2347" spans="2:4" x14ac:dyDescent="0.25">
      <c r="B2347" t="s">
        <v>81</v>
      </c>
      <c r="C2347">
        <v>20120</v>
      </c>
      <c r="D2347" t="s">
        <v>1304</v>
      </c>
    </row>
    <row r="2348" spans="2:4" x14ac:dyDescent="0.25">
      <c r="B2348" t="s">
        <v>81</v>
      </c>
      <c r="C2348">
        <v>20120</v>
      </c>
      <c r="D2348" t="s">
        <v>1304</v>
      </c>
    </row>
    <row r="2349" spans="2:4" x14ac:dyDescent="0.25">
      <c r="B2349" t="s">
        <v>81</v>
      </c>
      <c r="C2349">
        <v>20120</v>
      </c>
      <c r="D2349" t="s">
        <v>1304</v>
      </c>
    </row>
    <row r="2350" spans="2:4" x14ac:dyDescent="0.25">
      <c r="B2350" t="s">
        <v>81</v>
      </c>
      <c r="C2350">
        <v>20121</v>
      </c>
      <c r="D2350" t="s">
        <v>1305</v>
      </c>
    </row>
    <row r="2351" spans="2:4" x14ac:dyDescent="0.25">
      <c r="B2351" t="s">
        <v>81</v>
      </c>
      <c r="C2351">
        <v>20121</v>
      </c>
      <c r="D2351" t="s">
        <v>1305</v>
      </c>
    </row>
    <row r="2352" spans="2:4" x14ac:dyDescent="0.25">
      <c r="B2352" t="s">
        <v>81</v>
      </c>
      <c r="C2352">
        <v>20121</v>
      </c>
      <c r="D2352" t="s">
        <v>1305</v>
      </c>
    </row>
    <row r="2353" spans="2:4" x14ac:dyDescent="0.25">
      <c r="B2353" t="s">
        <v>81</v>
      </c>
      <c r="C2353">
        <v>20122</v>
      </c>
      <c r="D2353" t="s">
        <v>1306</v>
      </c>
    </row>
    <row r="2354" spans="2:4" x14ac:dyDescent="0.25">
      <c r="B2354" t="s">
        <v>81</v>
      </c>
      <c r="C2354">
        <v>20122</v>
      </c>
      <c r="D2354" t="s">
        <v>1306</v>
      </c>
    </row>
    <row r="2355" spans="2:4" x14ac:dyDescent="0.25">
      <c r="B2355" t="s">
        <v>81</v>
      </c>
      <c r="C2355">
        <v>20122</v>
      </c>
      <c r="D2355" t="s">
        <v>1306</v>
      </c>
    </row>
    <row r="2356" spans="2:4" x14ac:dyDescent="0.25">
      <c r="B2356" t="s">
        <v>81</v>
      </c>
      <c r="C2356">
        <v>20122</v>
      </c>
      <c r="D2356" t="s">
        <v>1306</v>
      </c>
    </row>
    <row r="2357" spans="2:4" x14ac:dyDescent="0.25">
      <c r="B2357" t="s">
        <v>81</v>
      </c>
      <c r="C2357">
        <v>20123</v>
      </c>
      <c r="D2357" t="s">
        <v>1307</v>
      </c>
    </row>
    <row r="2358" spans="2:4" x14ac:dyDescent="0.25">
      <c r="B2358" t="s">
        <v>81</v>
      </c>
      <c r="C2358">
        <v>20123</v>
      </c>
      <c r="D2358" t="s">
        <v>1307</v>
      </c>
    </row>
    <row r="2359" spans="2:4" x14ac:dyDescent="0.25">
      <c r="B2359" t="s">
        <v>81</v>
      </c>
      <c r="C2359">
        <v>20124</v>
      </c>
      <c r="D2359" t="s">
        <v>1308</v>
      </c>
    </row>
    <row r="2360" spans="2:4" x14ac:dyDescent="0.25">
      <c r="B2360" t="s">
        <v>81</v>
      </c>
      <c r="C2360">
        <v>20125</v>
      </c>
      <c r="D2360" t="s">
        <v>1309</v>
      </c>
    </row>
    <row r="2361" spans="2:4" x14ac:dyDescent="0.25">
      <c r="B2361" t="s">
        <v>81</v>
      </c>
      <c r="C2361">
        <v>20125</v>
      </c>
      <c r="D2361" t="s">
        <v>1309</v>
      </c>
    </row>
    <row r="2362" spans="2:4" x14ac:dyDescent="0.25">
      <c r="B2362" t="s">
        <v>81</v>
      </c>
      <c r="C2362">
        <v>20126</v>
      </c>
      <c r="D2362" t="s">
        <v>1310</v>
      </c>
    </row>
    <row r="2363" spans="2:4" x14ac:dyDescent="0.25">
      <c r="B2363" t="s">
        <v>81</v>
      </c>
      <c r="C2363">
        <v>20126</v>
      </c>
      <c r="D2363" t="s">
        <v>1310</v>
      </c>
    </row>
    <row r="2364" spans="2:4" x14ac:dyDescent="0.25">
      <c r="B2364" t="s">
        <v>81</v>
      </c>
      <c r="C2364">
        <v>20127</v>
      </c>
      <c r="D2364" t="s">
        <v>1311</v>
      </c>
    </row>
    <row r="2365" spans="2:4" x14ac:dyDescent="0.25">
      <c r="B2365" t="s">
        <v>81</v>
      </c>
      <c r="C2365">
        <v>20127</v>
      </c>
      <c r="D2365" t="s">
        <v>1311</v>
      </c>
    </row>
    <row r="2366" spans="2:4" x14ac:dyDescent="0.25">
      <c r="B2366" t="s">
        <v>81</v>
      </c>
      <c r="C2366">
        <v>20128</v>
      </c>
      <c r="D2366" t="s">
        <v>1312</v>
      </c>
    </row>
    <row r="2367" spans="2:4" x14ac:dyDescent="0.25">
      <c r="B2367" t="s">
        <v>81</v>
      </c>
      <c r="C2367">
        <v>20130</v>
      </c>
      <c r="D2367" t="s">
        <v>1313</v>
      </c>
    </row>
    <row r="2368" spans="2:4" x14ac:dyDescent="0.25">
      <c r="B2368" t="s">
        <v>81</v>
      </c>
      <c r="C2368">
        <v>20131</v>
      </c>
      <c r="D2368" t="s">
        <v>1314</v>
      </c>
    </row>
    <row r="2369" spans="2:4" x14ac:dyDescent="0.25">
      <c r="B2369" t="s">
        <v>81</v>
      </c>
      <c r="C2369">
        <v>20131</v>
      </c>
      <c r="D2369" t="s">
        <v>1314</v>
      </c>
    </row>
    <row r="2370" spans="2:4" x14ac:dyDescent="0.25">
      <c r="B2370" t="s">
        <v>81</v>
      </c>
      <c r="C2370">
        <v>20141</v>
      </c>
      <c r="D2370" t="s">
        <v>1315</v>
      </c>
    </row>
    <row r="2371" spans="2:4" x14ac:dyDescent="0.25">
      <c r="B2371" t="s">
        <v>81</v>
      </c>
      <c r="C2371">
        <v>20141</v>
      </c>
      <c r="D2371" t="s">
        <v>1315</v>
      </c>
    </row>
    <row r="2372" spans="2:4" x14ac:dyDescent="0.25">
      <c r="B2372" t="s">
        <v>81</v>
      </c>
      <c r="C2372">
        <v>20141</v>
      </c>
      <c r="D2372" t="s">
        <v>1315</v>
      </c>
    </row>
    <row r="2373" spans="2:4" x14ac:dyDescent="0.25">
      <c r="B2373" t="s">
        <v>81</v>
      </c>
      <c r="C2373">
        <v>20141</v>
      </c>
      <c r="D2373" t="s">
        <v>1315</v>
      </c>
    </row>
    <row r="2374" spans="2:4" x14ac:dyDescent="0.25">
      <c r="B2374" t="s">
        <v>81</v>
      </c>
      <c r="C2374">
        <v>20141</v>
      </c>
      <c r="D2374" t="s">
        <v>1315</v>
      </c>
    </row>
    <row r="2375" spans="2:4" x14ac:dyDescent="0.25">
      <c r="B2375" t="s">
        <v>81</v>
      </c>
      <c r="C2375">
        <v>20141</v>
      </c>
      <c r="D2375" t="s">
        <v>1315</v>
      </c>
    </row>
    <row r="2376" spans="2:4" x14ac:dyDescent="0.25">
      <c r="B2376" t="s">
        <v>81</v>
      </c>
      <c r="C2376">
        <v>20142</v>
      </c>
      <c r="D2376" t="s">
        <v>1316</v>
      </c>
    </row>
    <row r="2377" spans="2:4" x14ac:dyDescent="0.25">
      <c r="B2377" t="s">
        <v>81</v>
      </c>
      <c r="C2377">
        <v>20143</v>
      </c>
      <c r="D2377" t="s">
        <v>1317</v>
      </c>
    </row>
    <row r="2378" spans="2:4" x14ac:dyDescent="0.25">
      <c r="B2378" t="s">
        <v>81</v>
      </c>
      <c r="C2378">
        <v>20143</v>
      </c>
      <c r="D2378" t="s">
        <v>1317</v>
      </c>
    </row>
    <row r="2379" spans="2:4" x14ac:dyDescent="0.25">
      <c r="B2379" t="s">
        <v>81</v>
      </c>
      <c r="C2379">
        <v>20143</v>
      </c>
      <c r="D2379" t="s">
        <v>1317</v>
      </c>
    </row>
    <row r="2380" spans="2:4" x14ac:dyDescent="0.25">
      <c r="B2380" t="s">
        <v>81</v>
      </c>
      <c r="C2380">
        <v>20144</v>
      </c>
      <c r="D2380" t="s">
        <v>1318</v>
      </c>
    </row>
    <row r="2381" spans="2:4" x14ac:dyDescent="0.25">
      <c r="B2381" t="s">
        <v>81</v>
      </c>
      <c r="C2381">
        <v>20145</v>
      </c>
      <c r="D2381" t="s">
        <v>1319</v>
      </c>
    </row>
    <row r="2382" spans="2:4" x14ac:dyDescent="0.25">
      <c r="B2382" t="s">
        <v>81</v>
      </c>
      <c r="C2382">
        <v>20148</v>
      </c>
      <c r="D2382" t="s">
        <v>1320</v>
      </c>
    </row>
    <row r="2383" spans="2:4" x14ac:dyDescent="0.25">
      <c r="B2383" t="s">
        <v>81</v>
      </c>
      <c r="C2383">
        <v>20148</v>
      </c>
      <c r="D2383" t="s">
        <v>1320</v>
      </c>
    </row>
    <row r="2384" spans="2:4" x14ac:dyDescent="0.25">
      <c r="B2384" t="s">
        <v>81</v>
      </c>
      <c r="C2384">
        <v>20148</v>
      </c>
      <c r="D2384" t="s">
        <v>1320</v>
      </c>
    </row>
    <row r="2385" spans="2:4" x14ac:dyDescent="0.25">
      <c r="B2385" t="s">
        <v>81</v>
      </c>
      <c r="C2385">
        <v>20149</v>
      </c>
      <c r="D2385" t="s">
        <v>1321</v>
      </c>
    </row>
    <row r="2386" spans="2:4" x14ac:dyDescent="0.25">
      <c r="B2386" t="s">
        <v>81</v>
      </c>
      <c r="C2386">
        <v>20149</v>
      </c>
      <c r="D2386" t="s">
        <v>1321</v>
      </c>
    </row>
    <row r="2387" spans="2:4" x14ac:dyDescent="0.25">
      <c r="B2387" t="s">
        <v>81</v>
      </c>
      <c r="C2387">
        <v>20150</v>
      </c>
      <c r="D2387" t="s">
        <v>1322</v>
      </c>
    </row>
    <row r="2388" spans="2:4" x14ac:dyDescent="0.25">
      <c r="B2388" t="s">
        <v>81</v>
      </c>
      <c r="C2388">
        <v>20151</v>
      </c>
      <c r="D2388" t="s">
        <v>1323</v>
      </c>
    </row>
    <row r="2389" spans="2:4" x14ac:dyDescent="0.25">
      <c r="B2389" t="s">
        <v>81</v>
      </c>
      <c r="C2389">
        <v>20152</v>
      </c>
      <c r="D2389" t="s">
        <v>1324</v>
      </c>
    </row>
    <row r="2390" spans="2:4" x14ac:dyDescent="0.25">
      <c r="B2390" t="s">
        <v>81</v>
      </c>
      <c r="C2390">
        <v>20152</v>
      </c>
      <c r="D2390" t="s">
        <v>1324</v>
      </c>
    </row>
    <row r="2391" spans="2:4" x14ac:dyDescent="0.25">
      <c r="B2391" t="s">
        <v>81</v>
      </c>
      <c r="C2391">
        <v>20152</v>
      </c>
      <c r="D2391" t="s">
        <v>1324</v>
      </c>
    </row>
    <row r="2392" spans="2:4" x14ac:dyDescent="0.25">
      <c r="B2392" t="s">
        <v>81</v>
      </c>
      <c r="C2392">
        <v>20153</v>
      </c>
      <c r="D2392" t="s">
        <v>1325</v>
      </c>
    </row>
    <row r="2393" spans="2:4" x14ac:dyDescent="0.25">
      <c r="B2393" t="s">
        <v>81</v>
      </c>
      <c r="C2393">
        <v>20154</v>
      </c>
      <c r="D2393" t="s">
        <v>1326</v>
      </c>
    </row>
    <row r="2394" spans="2:4" x14ac:dyDescent="0.25">
      <c r="B2394" t="s">
        <v>81</v>
      </c>
      <c r="C2394">
        <v>20154</v>
      </c>
      <c r="D2394" t="s">
        <v>1326</v>
      </c>
    </row>
    <row r="2395" spans="2:4" x14ac:dyDescent="0.25">
      <c r="B2395" t="s">
        <v>81</v>
      </c>
      <c r="C2395">
        <v>20154</v>
      </c>
      <c r="D2395" t="s">
        <v>1326</v>
      </c>
    </row>
    <row r="2396" spans="2:4" x14ac:dyDescent="0.25">
      <c r="B2396" t="s">
        <v>81</v>
      </c>
      <c r="C2396">
        <v>20156</v>
      </c>
      <c r="D2396" t="s">
        <v>1327</v>
      </c>
    </row>
    <row r="2397" spans="2:4" x14ac:dyDescent="0.25">
      <c r="B2397" t="s">
        <v>81</v>
      </c>
      <c r="C2397">
        <v>20156</v>
      </c>
      <c r="D2397" t="s">
        <v>1327</v>
      </c>
    </row>
    <row r="2398" spans="2:4" x14ac:dyDescent="0.25">
      <c r="B2398" t="s">
        <v>81</v>
      </c>
      <c r="C2398">
        <v>20156</v>
      </c>
      <c r="D2398" t="s">
        <v>1327</v>
      </c>
    </row>
    <row r="2399" spans="2:4" x14ac:dyDescent="0.25">
      <c r="B2399" t="s">
        <v>81</v>
      </c>
      <c r="C2399">
        <v>20157</v>
      </c>
      <c r="D2399" t="s">
        <v>1328</v>
      </c>
    </row>
    <row r="2400" spans="2:4" x14ac:dyDescent="0.25">
      <c r="B2400" t="s">
        <v>81</v>
      </c>
      <c r="C2400">
        <v>20157</v>
      </c>
      <c r="D2400" t="s">
        <v>1328</v>
      </c>
    </row>
    <row r="2401" spans="2:4" x14ac:dyDescent="0.25">
      <c r="B2401" t="s">
        <v>81</v>
      </c>
      <c r="C2401">
        <v>20158</v>
      </c>
      <c r="D2401" t="s">
        <v>1329</v>
      </c>
    </row>
    <row r="2402" spans="2:4" x14ac:dyDescent="0.25">
      <c r="B2402" t="s">
        <v>81</v>
      </c>
      <c r="C2402">
        <v>20159</v>
      </c>
      <c r="D2402" t="s">
        <v>1330</v>
      </c>
    </row>
    <row r="2403" spans="2:4" x14ac:dyDescent="0.25">
      <c r="B2403" t="s">
        <v>81</v>
      </c>
      <c r="C2403">
        <v>20160</v>
      </c>
      <c r="D2403" t="s">
        <v>1331</v>
      </c>
    </row>
    <row r="2404" spans="2:4" x14ac:dyDescent="0.25">
      <c r="B2404" t="s">
        <v>81</v>
      </c>
      <c r="C2404">
        <v>20160</v>
      </c>
      <c r="D2404" t="s">
        <v>1331</v>
      </c>
    </row>
    <row r="2405" spans="2:4" x14ac:dyDescent="0.25">
      <c r="B2405" t="s">
        <v>81</v>
      </c>
      <c r="C2405">
        <v>20160</v>
      </c>
      <c r="D2405" t="s">
        <v>1331</v>
      </c>
    </row>
    <row r="2406" spans="2:4" x14ac:dyDescent="0.25">
      <c r="B2406" t="s">
        <v>81</v>
      </c>
      <c r="C2406">
        <v>20161</v>
      </c>
      <c r="D2406" t="s">
        <v>1332</v>
      </c>
    </row>
    <row r="2407" spans="2:4" x14ac:dyDescent="0.25">
      <c r="B2407" t="s">
        <v>81</v>
      </c>
      <c r="C2407">
        <v>20162</v>
      </c>
      <c r="D2407" t="s">
        <v>1333</v>
      </c>
    </row>
    <row r="2408" spans="2:4" x14ac:dyDescent="0.25">
      <c r="B2408" t="s">
        <v>81</v>
      </c>
      <c r="C2408">
        <v>20163</v>
      </c>
      <c r="D2408" t="s">
        <v>1334</v>
      </c>
    </row>
    <row r="2409" spans="2:4" x14ac:dyDescent="0.25">
      <c r="B2409" t="s">
        <v>81</v>
      </c>
      <c r="C2409">
        <v>20163</v>
      </c>
      <c r="D2409" t="s">
        <v>1334</v>
      </c>
    </row>
    <row r="2410" spans="2:4" x14ac:dyDescent="0.25">
      <c r="B2410" t="s">
        <v>81</v>
      </c>
      <c r="C2410">
        <v>20163</v>
      </c>
      <c r="D2410" t="s">
        <v>1334</v>
      </c>
    </row>
    <row r="2411" spans="2:4" x14ac:dyDescent="0.25">
      <c r="B2411" t="s">
        <v>81</v>
      </c>
      <c r="C2411">
        <v>20163</v>
      </c>
      <c r="D2411" t="s">
        <v>1334</v>
      </c>
    </row>
    <row r="2412" spans="2:4" x14ac:dyDescent="0.25">
      <c r="B2412" t="s">
        <v>81</v>
      </c>
      <c r="C2412">
        <v>20164</v>
      </c>
      <c r="D2412" t="s">
        <v>1335</v>
      </c>
    </row>
    <row r="2413" spans="2:4" x14ac:dyDescent="0.25">
      <c r="B2413" t="s">
        <v>81</v>
      </c>
      <c r="C2413">
        <v>20165</v>
      </c>
      <c r="D2413" t="s">
        <v>1336</v>
      </c>
    </row>
    <row r="2414" spans="2:4" x14ac:dyDescent="0.25">
      <c r="B2414" t="s">
        <v>81</v>
      </c>
      <c r="C2414">
        <v>20165</v>
      </c>
      <c r="D2414" t="s">
        <v>1336</v>
      </c>
    </row>
    <row r="2415" spans="2:4" x14ac:dyDescent="0.25">
      <c r="B2415" t="s">
        <v>81</v>
      </c>
      <c r="C2415">
        <v>20165</v>
      </c>
      <c r="D2415" t="s">
        <v>1336</v>
      </c>
    </row>
    <row r="2416" spans="2:4" x14ac:dyDescent="0.25">
      <c r="B2416" t="s">
        <v>81</v>
      </c>
      <c r="C2416">
        <v>20165</v>
      </c>
      <c r="D2416" t="s">
        <v>1336</v>
      </c>
    </row>
    <row r="2417" spans="2:4" x14ac:dyDescent="0.25">
      <c r="B2417" t="s">
        <v>81</v>
      </c>
      <c r="C2417">
        <v>20165</v>
      </c>
      <c r="D2417" t="s">
        <v>1336</v>
      </c>
    </row>
    <row r="2418" spans="2:4" x14ac:dyDescent="0.25">
      <c r="B2418" t="s">
        <v>81</v>
      </c>
      <c r="C2418">
        <v>20165</v>
      </c>
      <c r="D2418" t="s">
        <v>1336</v>
      </c>
    </row>
    <row r="2419" spans="2:4" x14ac:dyDescent="0.25">
      <c r="B2419" t="s">
        <v>81</v>
      </c>
      <c r="C2419">
        <v>20165</v>
      </c>
      <c r="D2419" t="s">
        <v>1336</v>
      </c>
    </row>
    <row r="2420" spans="2:4" x14ac:dyDescent="0.25">
      <c r="B2420" t="s">
        <v>81</v>
      </c>
      <c r="C2420">
        <v>20165</v>
      </c>
      <c r="D2420" t="s">
        <v>1336</v>
      </c>
    </row>
    <row r="2421" spans="2:4" x14ac:dyDescent="0.25">
      <c r="B2421" t="s">
        <v>81</v>
      </c>
      <c r="C2421">
        <v>20165</v>
      </c>
      <c r="D2421" t="s">
        <v>1336</v>
      </c>
    </row>
    <row r="2422" spans="2:4" x14ac:dyDescent="0.25">
      <c r="B2422" t="s">
        <v>81</v>
      </c>
      <c r="C2422">
        <v>20166</v>
      </c>
      <c r="D2422" t="s">
        <v>1337</v>
      </c>
    </row>
    <row r="2423" spans="2:4" x14ac:dyDescent="0.25">
      <c r="B2423" t="s">
        <v>81</v>
      </c>
      <c r="C2423">
        <v>20166</v>
      </c>
      <c r="D2423" t="s">
        <v>1337</v>
      </c>
    </row>
    <row r="2424" spans="2:4" x14ac:dyDescent="0.25">
      <c r="B2424" t="s">
        <v>81</v>
      </c>
      <c r="C2424">
        <v>20166</v>
      </c>
      <c r="D2424" t="s">
        <v>1337</v>
      </c>
    </row>
    <row r="2425" spans="2:4" x14ac:dyDescent="0.25">
      <c r="B2425" t="s">
        <v>81</v>
      </c>
      <c r="C2425">
        <v>20166</v>
      </c>
      <c r="D2425" t="s">
        <v>1337</v>
      </c>
    </row>
    <row r="2426" spans="2:4" x14ac:dyDescent="0.25">
      <c r="B2426" t="s">
        <v>81</v>
      </c>
      <c r="C2426">
        <v>20166</v>
      </c>
      <c r="D2426" t="s">
        <v>1337</v>
      </c>
    </row>
    <row r="2427" spans="2:4" x14ac:dyDescent="0.25">
      <c r="B2427" t="s">
        <v>81</v>
      </c>
      <c r="C2427">
        <v>20168</v>
      </c>
      <c r="D2427" t="s">
        <v>1338</v>
      </c>
    </row>
    <row r="2428" spans="2:4" x14ac:dyDescent="0.25">
      <c r="B2428" t="s">
        <v>81</v>
      </c>
      <c r="C2428">
        <v>20169</v>
      </c>
      <c r="D2428" t="s">
        <v>1339</v>
      </c>
    </row>
    <row r="2429" spans="2:4" x14ac:dyDescent="0.25">
      <c r="B2429" t="s">
        <v>81</v>
      </c>
      <c r="C2429">
        <v>20170</v>
      </c>
      <c r="D2429" t="s">
        <v>1340</v>
      </c>
    </row>
    <row r="2430" spans="2:4" x14ac:dyDescent="0.25">
      <c r="B2430" t="s">
        <v>81</v>
      </c>
      <c r="C2430">
        <v>20170</v>
      </c>
      <c r="D2430" t="s">
        <v>1340</v>
      </c>
    </row>
    <row r="2431" spans="2:4" x14ac:dyDescent="0.25">
      <c r="B2431" t="s">
        <v>81</v>
      </c>
      <c r="C2431">
        <v>20170</v>
      </c>
      <c r="D2431" t="s">
        <v>1340</v>
      </c>
    </row>
    <row r="2432" spans="2:4" x14ac:dyDescent="0.25">
      <c r="B2432" t="s">
        <v>81</v>
      </c>
      <c r="C2432">
        <v>20171</v>
      </c>
      <c r="D2432" t="s">
        <v>1341</v>
      </c>
    </row>
    <row r="2433" spans="2:4" x14ac:dyDescent="0.25">
      <c r="B2433" t="s">
        <v>81</v>
      </c>
      <c r="C2433">
        <v>20171</v>
      </c>
      <c r="D2433" t="s">
        <v>1341</v>
      </c>
    </row>
    <row r="2434" spans="2:4" x14ac:dyDescent="0.25">
      <c r="B2434" t="s">
        <v>81</v>
      </c>
      <c r="C2434">
        <v>20171</v>
      </c>
      <c r="D2434" t="s">
        <v>1341</v>
      </c>
    </row>
    <row r="2435" spans="2:4" x14ac:dyDescent="0.25">
      <c r="B2435" t="s">
        <v>81</v>
      </c>
      <c r="C2435">
        <v>20171</v>
      </c>
      <c r="D2435" t="s">
        <v>1341</v>
      </c>
    </row>
    <row r="2436" spans="2:4" x14ac:dyDescent="0.25">
      <c r="B2436" t="s">
        <v>81</v>
      </c>
      <c r="C2436">
        <v>20171</v>
      </c>
      <c r="D2436" t="s">
        <v>1341</v>
      </c>
    </row>
    <row r="2437" spans="2:4" x14ac:dyDescent="0.25">
      <c r="B2437" t="s">
        <v>81</v>
      </c>
      <c r="C2437">
        <v>20172</v>
      </c>
      <c r="D2437" t="s">
        <v>1342</v>
      </c>
    </row>
    <row r="2438" spans="2:4" x14ac:dyDescent="0.25">
      <c r="B2438" t="s">
        <v>81</v>
      </c>
      <c r="C2438">
        <v>20172</v>
      </c>
      <c r="D2438" t="s">
        <v>1342</v>
      </c>
    </row>
    <row r="2439" spans="2:4" x14ac:dyDescent="0.25">
      <c r="B2439" t="s">
        <v>81</v>
      </c>
      <c r="C2439">
        <v>20173</v>
      </c>
      <c r="D2439" t="s">
        <v>1343</v>
      </c>
    </row>
    <row r="2440" spans="2:4" x14ac:dyDescent="0.25">
      <c r="B2440" t="s">
        <v>81</v>
      </c>
      <c r="C2440">
        <v>20173</v>
      </c>
      <c r="D2440" t="s">
        <v>1343</v>
      </c>
    </row>
    <row r="2441" spans="2:4" x14ac:dyDescent="0.25">
      <c r="B2441" t="s">
        <v>81</v>
      </c>
      <c r="C2441">
        <v>20174</v>
      </c>
      <c r="D2441" t="s">
        <v>1344</v>
      </c>
    </row>
    <row r="2442" spans="2:4" x14ac:dyDescent="0.25">
      <c r="B2442" t="s">
        <v>81</v>
      </c>
      <c r="C2442">
        <v>20175</v>
      </c>
      <c r="D2442" t="s">
        <v>1345</v>
      </c>
    </row>
    <row r="2443" spans="2:4" x14ac:dyDescent="0.25">
      <c r="B2443" t="s">
        <v>81</v>
      </c>
      <c r="C2443">
        <v>20175</v>
      </c>
      <c r="D2443" t="s">
        <v>1345</v>
      </c>
    </row>
    <row r="2444" spans="2:4" x14ac:dyDescent="0.25">
      <c r="B2444" t="s">
        <v>81</v>
      </c>
      <c r="C2444">
        <v>20175</v>
      </c>
      <c r="D2444" t="s">
        <v>1345</v>
      </c>
    </row>
    <row r="2445" spans="2:4" x14ac:dyDescent="0.25">
      <c r="B2445" t="s">
        <v>81</v>
      </c>
      <c r="C2445">
        <v>20175</v>
      </c>
      <c r="D2445" t="s">
        <v>1345</v>
      </c>
    </row>
    <row r="2446" spans="2:4" x14ac:dyDescent="0.25">
      <c r="B2446" t="s">
        <v>81</v>
      </c>
      <c r="C2446">
        <v>20176</v>
      </c>
      <c r="D2446" t="s">
        <v>1346</v>
      </c>
    </row>
    <row r="2447" spans="2:4" x14ac:dyDescent="0.25">
      <c r="B2447" t="s">
        <v>81</v>
      </c>
      <c r="C2447">
        <v>20176</v>
      </c>
      <c r="D2447" t="s">
        <v>1346</v>
      </c>
    </row>
    <row r="2448" spans="2:4" x14ac:dyDescent="0.25">
      <c r="B2448" t="s">
        <v>81</v>
      </c>
      <c r="C2448">
        <v>20177</v>
      </c>
      <c r="D2448" t="s">
        <v>1347</v>
      </c>
    </row>
    <row r="2449" spans="2:4" x14ac:dyDescent="0.25">
      <c r="B2449" t="s">
        <v>81</v>
      </c>
      <c r="C2449">
        <v>20177</v>
      </c>
      <c r="D2449" t="s">
        <v>1347</v>
      </c>
    </row>
    <row r="2450" spans="2:4" x14ac:dyDescent="0.25">
      <c r="B2450" t="s">
        <v>81</v>
      </c>
      <c r="C2450">
        <v>20178</v>
      </c>
      <c r="D2450" t="s">
        <v>1348</v>
      </c>
    </row>
    <row r="2451" spans="2:4" x14ac:dyDescent="0.25">
      <c r="B2451" t="s">
        <v>81</v>
      </c>
      <c r="C2451">
        <v>20178</v>
      </c>
      <c r="D2451" t="s">
        <v>1348</v>
      </c>
    </row>
    <row r="2452" spans="2:4" x14ac:dyDescent="0.25">
      <c r="B2452" t="s">
        <v>81</v>
      </c>
      <c r="C2452">
        <v>20179</v>
      </c>
      <c r="D2452" t="s">
        <v>1349</v>
      </c>
    </row>
    <row r="2453" spans="2:4" x14ac:dyDescent="0.25">
      <c r="B2453" t="s">
        <v>81</v>
      </c>
      <c r="C2453">
        <v>20179</v>
      </c>
      <c r="D2453" t="s">
        <v>1349</v>
      </c>
    </row>
    <row r="2454" spans="2:4" x14ac:dyDescent="0.25">
      <c r="B2454" t="s">
        <v>81</v>
      </c>
      <c r="C2454">
        <v>20180</v>
      </c>
      <c r="D2454" t="s">
        <v>1350</v>
      </c>
    </row>
    <row r="2455" spans="2:4" x14ac:dyDescent="0.25">
      <c r="B2455" t="s">
        <v>81</v>
      </c>
      <c r="C2455">
        <v>20180</v>
      </c>
      <c r="D2455" t="s">
        <v>1350</v>
      </c>
    </row>
    <row r="2456" spans="2:4" x14ac:dyDescent="0.25">
      <c r="B2456" t="s">
        <v>81</v>
      </c>
      <c r="C2456">
        <v>20181</v>
      </c>
      <c r="D2456" t="s">
        <v>1351</v>
      </c>
    </row>
    <row r="2457" spans="2:4" x14ac:dyDescent="0.25">
      <c r="B2457" t="s">
        <v>81</v>
      </c>
      <c r="C2457">
        <v>20181</v>
      </c>
      <c r="D2457" t="s">
        <v>1351</v>
      </c>
    </row>
    <row r="2458" spans="2:4" x14ac:dyDescent="0.25">
      <c r="B2458" t="s">
        <v>81</v>
      </c>
      <c r="C2458">
        <v>20181</v>
      </c>
      <c r="D2458" t="s">
        <v>1351</v>
      </c>
    </row>
    <row r="2459" spans="2:4" x14ac:dyDescent="0.25">
      <c r="B2459" t="s">
        <v>81</v>
      </c>
      <c r="C2459">
        <v>20181</v>
      </c>
      <c r="D2459" t="s">
        <v>1351</v>
      </c>
    </row>
    <row r="2460" spans="2:4" x14ac:dyDescent="0.25">
      <c r="B2460" t="s">
        <v>81</v>
      </c>
      <c r="C2460">
        <v>20182</v>
      </c>
      <c r="D2460" t="s">
        <v>1352</v>
      </c>
    </row>
    <row r="2461" spans="2:4" x14ac:dyDescent="0.25">
      <c r="B2461" t="s">
        <v>81</v>
      </c>
      <c r="C2461">
        <v>20183</v>
      </c>
      <c r="D2461" t="s">
        <v>1353</v>
      </c>
    </row>
    <row r="2462" spans="2:4" x14ac:dyDescent="0.25">
      <c r="B2462" t="s">
        <v>81</v>
      </c>
      <c r="C2462">
        <v>20184</v>
      </c>
      <c r="D2462" t="s">
        <v>1354</v>
      </c>
    </row>
    <row r="2463" spans="2:4" x14ac:dyDescent="0.25">
      <c r="B2463" t="s">
        <v>81</v>
      </c>
      <c r="C2463">
        <v>20184</v>
      </c>
      <c r="D2463" t="s">
        <v>1354</v>
      </c>
    </row>
    <row r="2464" spans="2:4" x14ac:dyDescent="0.25">
      <c r="B2464" t="s">
        <v>81</v>
      </c>
      <c r="C2464">
        <v>20185</v>
      </c>
      <c r="D2464" t="s">
        <v>1355</v>
      </c>
    </row>
    <row r="2465" spans="2:4" x14ac:dyDescent="0.25">
      <c r="B2465" t="s">
        <v>81</v>
      </c>
      <c r="C2465">
        <v>20186</v>
      </c>
      <c r="D2465" t="s">
        <v>1356</v>
      </c>
    </row>
    <row r="2466" spans="2:4" x14ac:dyDescent="0.25">
      <c r="B2466" t="s">
        <v>81</v>
      </c>
      <c r="C2466">
        <v>20186</v>
      </c>
      <c r="D2466" t="s">
        <v>1356</v>
      </c>
    </row>
    <row r="2467" spans="2:4" x14ac:dyDescent="0.25">
      <c r="B2467" t="s">
        <v>81</v>
      </c>
      <c r="C2467">
        <v>20187</v>
      </c>
      <c r="D2467" t="s">
        <v>1357</v>
      </c>
    </row>
    <row r="2468" spans="2:4" x14ac:dyDescent="0.25">
      <c r="B2468" t="s">
        <v>81</v>
      </c>
      <c r="C2468">
        <v>20188</v>
      </c>
      <c r="D2468" t="s">
        <v>1358</v>
      </c>
    </row>
    <row r="2469" spans="2:4" x14ac:dyDescent="0.25">
      <c r="B2469" t="s">
        <v>81</v>
      </c>
      <c r="C2469">
        <v>20189</v>
      </c>
      <c r="D2469" t="s">
        <v>1359</v>
      </c>
    </row>
    <row r="2470" spans="2:4" x14ac:dyDescent="0.25">
      <c r="B2470" t="s">
        <v>81</v>
      </c>
      <c r="C2470">
        <v>20190</v>
      </c>
      <c r="D2470" t="s">
        <v>1360</v>
      </c>
    </row>
    <row r="2471" spans="2:4" x14ac:dyDescent="0.25">
      <c r="B2471" t="s">
        <v>81</v>
      </c>
      <c r="C2471">
        <v>20191</v>
      </c>
      <c r="D2471" t="s">
        <v>1361</v>
      </c>
    </row>
    <row r="2472" spans="2:4" x14ac:dyDescent="0.25">
      <c r="B2472" t="s">
        <v>81</v>
      </c>
      <c r="C2472">
        <v>20192</v>
      </c>
      <c r="D2472" t="s">
        <v>1362</v>
      </c>
    </row>
    <row r="2473" spans="2:4" x14ac:dyDescent="0.25">
      <c r="B2473" t="s">
        <v>81</v>
      </c>
      <c r="C2473">
        <v>20193</v>
      </c>
      <c r="D2473" t="s">
        <v>1363</v>
      </c>
    </row>
    <row r="2474" spans="2:4" x14ac:dyDescent="0.25">
      <c r="B2474" t="s">
        <v>81</v>
      </c>
      <c r="C2474">
        <v>20194</v>
      </c>
      <c r="D2474" t="s">
        <v>1364</v>
      </c>
    </row>
    <row r="2475" spans="2:4" x14ac:dyDescent="0.25">
      <c r="B2475" t="s">
        <v>81</v>
      </c>
      <c r="C2475">
        <v>20195</v>
      </c>
      <c r="D2475" t="s">
        <v>1365</v>
      </c>
    </row>
    <row r="2476" spans="2:4" x14ac:dyDescent="0.25">
      <c r="B2476" t="s">
        <v>81</v>
      </c>
      <c r="C2476">
        <v>20197</v>
      </c>
      <c r="D2476" t="s">
        <v>1366</v>
      </c>
    </row>
    <row r="2477" spans="2:4" x14ac:dyDescent="0.25">
      <c r="B2477" t="s">
        <v>81</v>
      </c>
      <c r="C2477">
        <v>20198</v>
      </c>
      <c r="D2477" t="s">
        <v>1367</v>
      </c>
    </row>
    <row r="2478" spans="2:4" x14ac:dyDescent="0.25">
      <c r="B2478" t="s">
        <v>81</v>
      </c>
      <c r="C2478">
        <v>20199</v>
      </c>
      <c r="D2478" t="s">
        <v>1368</v>
      </c>
    </row>
    <row r="2479" spans="2:4" x14ac:dyDescent="0.25">
      <c r="B2479" t="s">
        <v>81</v>
      </c>
      <c r="C2479">
        <v>20200</v>
      </c>
      <c r="D2479" t="s">
        <v>1369</v>
      </c>
    </row>
    <row r="2480" spans="2:4" x14ac:dyDescent="0.25">
      <c r="B2480" t="s">
        <v>81</v>
      </c>
      <c r="C2480">
        <v>20201</v>
      </c>
      <c r="D2480" t="s">
        <v>1370</v>
      </c>
    </row>
    <row r="2481" spans="2:4" x14ac:dyDescent="0.25">
      <c r="B2481" t="s">
        <v>81</v>
      </c>
      <c r="C2481">
        <v>20203</v>
      </c>
      <c r="D2481" t="s">
        <v>1371</v>
      </c>
    </row>
    <row r="2482" spans="2:4" x14ac:dyDescent="0.25">
      <c r="B2482" t="s">
        <v>81</v>
      </c>
      <c r="C2482">
        <v>20204</v>
      </c>
      <c r="D2482" t="s">
        <v>1372</v>
      </c>
    </row>
    <row r="2483" spans="2:4" x14ac:dyDescent="0.25">
      <c r="B2483" t="s">
        <v>81</v>
      </c>
      <c r="C2483">
        <v>20210</v>
      </c>
      <c r="D2483" t="s">
        <v>1373</v>
      </c>
    </row>
    <row r="2484" spans="2:4" x14ac:dyDescent="0.25">
      <c r="B2484" t="s">
        <v>81</v>
      </c>
      <c r="C2484">
        <v>20214</v>
      </c>
      <c r="D2484" t="s">
        <v>1374</v>
      </c>
    </row>
    <row r="2485" spans="2:4" x14ac:dyDescent="0.25">
      <c r="B2485" t="s">
        <v>81</v>
      </c>
      <c r="C2485">
        <v>20214</v>
      </c>
      <c r="D2485" t="s">
        <v>1374</v>
      </c>
    </row>
    <row r="2486" spans="2:4" x14ac:dyDescent="0.25">
      <c r="B2486" t="s">
        <v>81</v>
      </c>
      <c r="C2486">
        <v>20214</v>
      </c>
      <c r="D2486" t="s">
        <v>1374</v>
      </c>
    </row>
    <row r="2487" spans="2:4" x14ac:dyDescent="0.25">
      <c r="B2487" t="s">
        <v>81</v>
      </c>
      <c r="C2487">
        <v>20225</v>
      </c>
      <c r="D2487" t="s">
        <v>1375</v>
      </c>
    </row>
    <row r="2488" spans="2:4" x14ac:dyDescent="0.25">
      <c r="B2488" t="s">
        <v>81</v>
      </c>
      <c r="C2488">
        <v>20241</v>
      </c>
      <c r="D2488" t="s">
        <v>1376</v>
      </c>
    </row>
    <row r="2489" spans="2:4" x14ac:dyDescent="0.25">
      <c r="B2489" t="s">
        <v>81</v>
      </c>
      <c r="C2489">
        <v>20242</v>
      </c>
      <c r="D2489" t="s">
        <v>1377</v>
      </c>
    </row>
    <row r="2490" spans="2:4" x14ac:dyDescent="0.25">
      <c r="B2490" t="s">
        <v>81</v>
      </c>
      <c r="C2490">
        <v>20248</v>
      </c>
      <c r="D2490" t="s">
        <v>1378</v>
      </c>
    </row>
    <row r="2491" spans="2:4" x14ac:dyDescent="0.25">
      <c r="B2491" t="s">
        <v>81</v>
      </c>
      <c r="C2491">
        <v>20248</v>
      </c>
      <c r="D2491" t="s">
        <v>1378</v>
      </c>
    </row>
    <row r="2492" spans="2:4" x14ac:dyDescent="0.25">
      <c r="B2492" t="s">
        <v>81</v>
      </c>
      <c r="C2492">
        <v>20249</v>
      </c>
      <c r="D2492" t="s">
        <v>1379</v>
      </c>
    </row>
    <row r="2493" spans="2:4" x14ac:dyDescent="0.25">
      <c r="B2493" t="s">
        <v>81</v>
      </c>
      <c r="C2493">
        <v>20250</v>
      </c>
      <c r="D2493" t="s">
        <v>1380</v>
      </c>
    </row>
    <row r="2494" spans="2:4" x14ac:dyDescent="0.25">
      <c r="B2494" t="s">
        <v>81</v>
      </c>
      <c r="C2494">
        <v>20251</v>
      </c>
      <c r="D2494" t="s">
        <v>1381</v>
      </c>
    </row>
    <row r="2495" spans="2:4" x14ac:dyDescent="0.25">
      <c r="B2495" t="s">
        <v>81</v>
      </c>
      <c r="C2495">
        <v>20252</v>
      </c>
      <c r="D2495" t="s">
        <v>1382</v>
      </c>
    </row>
    <row r="2496" spans="2:4" x14ac:dyDescent="0.25">
      <c r="B2496" t="s">
        <v>81</v>
      </c>
      <c r="C2496">
        <v>20252</v>
      </c>
      <c r="D2496" t="s">
        <v>1382</v>
      </c>
    </row>
    <row r="2497" spans="2:4" x14ac:dyDescent="0.25">
      <c r="B2497" t="s">
        <v>81</v>
      </c>
      <c r="C2497">
        <v>20253</v>
      </c>
      <c r="D2497" t="s">
        <v>1383</v>
      </c>
    </row>
    <row r="2498" spans="2:4" x14ac:dyDescent="0.25">
      <c r="B2498" t="s">
        <v>81</v>
      </c>
      <c r="C2498">
        <v>20254</v>
      </c>
      <c r="D2498" t="s">
        <v>1384</v>
      </c>
    </row>
    <row r="2499" spans="2:4" x14ac:dyDescent="0.25">
      <c r="B2499" t="s">
        <v>81</v>
      </c>
      <c r="C2499">
        <v>20256</v>
      </c>
      <c r="D2499" t="s">
        <v>1385</v>
      </c>
    </row>
    <row r="2500" spans="2:4" x14ac:dyDescent="0.25">
      <c r="B2500" t="s">
        <v>81</v>
      </c>
      <c r="C2500">
        <v>21101</v>
      </c>
      <c r="D2500" t="s">
        <v>1386</v>
      </c>
    </row>
    <row r="2501" spans="2:4" x14ac:dyDescent="0.25">
      <c r="B2501" t="s">
        <v>81</v>
      </c>
      <c r="C2501">
        <v>21101</v>
      </c>
      <c r="D2501" t="s">
        <v>1386</v>
      </c>
    </row>
    <row r="2502" spans="2:4" x14ac:dyDescent="0.25">
      <c r="B2502" t="s">
        <v>81</v>
      </c>
      <c r="C2502">
        <v>21101</v>
      </c>
      <c r="D2502" t="s">
        <v>1386</v>
      </c>
    </row>
    <row r="2503" spans="2:4" x14ac:dyDescent="0.25">
      <c r="B2503" t="s">
        <v>81</v>
      </c>
      <c r="C2503">
        <v>21101</v>
      </c>
      <c r="D2503" t="s">
        <v>1386</v>
      </c>
    </row>
    <row r="2504" spans="2:4" x14ac:dyDescent="0.25">
      <c r="B2504" t="s">
        <v>81</v>
      </c>
      <c r="C2504">
        <v>21101</v>
      </c>
      <c r="D2504" t="s">
        <v>1386</v>
      </c>
    </row>
    <row r="2505" spans="2:4" x14ac:dyDescent="0.25">
      <c r="B2505" t="s">
        <v>81</v>
      </c>
      <c r="C2505">
        <v>21102</v>
      </c>
      <c r="D2505" t="s">
        <v>1387</v>
      </c>
    </row>
    <row r="2506" spans="2:4" x14ac:dyDescent="0.25">
      <c r="B2506" t="s">
        <v>81</v>
      </c>
      <c r="C2506">
        <v>21102</v>
      </c>
      <c r="D2506" t="s">
        <v>1387</v>
      </c>
    </row>
    <row r="2507" spans="2:4" x14ac:dyDescent="0.25">
      <c r="B2507" t="s">
        <v>81</v>
      </c>
      <c r="C2507">
        <v>21102</v>
      </c>
      <c r="D2507" t="s">
        <v>1387</v>
      </c>
    </row>
    <row r="2508" spans="2:4" x14ac:dyDescent="0.25">
      <c r="B2508" t="s">
        <v>81</v>
      </c>
      <c r="C2508">
        <v>21102</v>
      </c>
      <c r="D2508" t="s">
        <v>1387</v>
      </c>
    </row>
    <row r="2509" spans="2:4" x14ac:dyDescent="0.25">
      <c r="B2509" t="s">
        <v>81</v>
      </c>
      <c r="C2509">
        <v>21102</v>
      </c>
      <c r="D2509" t="s">
        <v>1387</v>
      </c>
    </row>
    <row r="2510" spans="2:4" x14ac:dyDescent="0.25">
      <c r="B2510" t="s">
        <v>81</v>
      </c>
      <c r="C2510">
        <v>21102</v>
      </c>
      <c r="D2510" t="s">
        <v>1387</v>
      </c>
    </row>
    <row r="2511" spans="2:4" x14ac:dyDescent="0.25">
      <c r="B2511" t="s">
        <v>81</v>
      </c>
      <c r="C2511">
        <v>21102</v>
      </c>
      <c r="D2511" t="s">
        <v>1387</v>
      </c>
    </row>
    <row r="2512" spans="2:4" x14ac:dyDescent="0.25">
      <c r="B2512" t="s">
        <v>81</v>
      </c>
      <c r="C2512">
        <v>21102</v>
      </c>
      <c r="D2512" t="s">
        <v>1387</v>
      </c>
    </row>
    <row r="2513" spans="2:4" x14ac:dyDescent="0.25">
      <c r="B2513" t="s">
        <v>81</v>
      </c>
      <c r="C2513">
        <v>21102</v>
      </c>
      <c r="D2513" t="s">
        <v>1387</v>
      </c>
    </row>
    <row r="2514" spans="2:4" x14ac:dyDescent="0.25">
      <c r="B2514" t="s">
        <v>81</v>
      </c>
      <c r="C2514">
        <v>21103</v>
      </c>
      <c r="D2514" t="s">
        <v>1388</v>
      </c>
    </row>
    <row r="2515" spans="2:4" x14ac:dyDescent="0.25">
      <c r="B2515" t="s">
        <v>81</v>
      </c>
      <c r="C2515">
        <v>21103</v>
      </c>
      <c r="D2515" t="s">
        <v>1388</v>
      </c>
    </row>
    <row r="2516" spans="2:4" x14ac:dyDescent="0.25">
      <c r="B2516" t="s">
        <v>81</v>
      </c>
      <c r="C2516">
        <v>21103</v>
      </c>
      <c r="D2516" t="s">
        <v>1388</v>
      </c>
    </row>
    <row r="2517" spans="2:4" x14ac:dyDescent="0.25">
      <c r="B2517" t="s">
        <v>81</v>
      </c>
      <c r="C2517">
        <v>21103</v>
      </c>
      <c r="D2517" t="s">
        <v>1388</v>
      </c>
    </row>
    <row r="2518" spans="2:4" x14ac:dyDescent="0.25">
      <c r="B2518" t="s">
        <v>81</v>
      </c>
      <c r="C2518">
        <v>21103</v>
      </c>
      <c r="D2518" t="s">
        <v>1388</v>
      </c>
    </row>
    <row r="2519" spans="2:4" x14ac:dyDescent="0.25">
      <c r="B2519" t="s">
        <v>81</v>
      </c>
      <c r="C2519">
        <v>21104</v>
      </c>
      <c r="D2519" t="s">
        <v>1389</v>
      </c>
    </row>
    <row r="2520" spans="2:4" x14ac:dyDescent="0.25">
      <c r="B2520" t="s">
        <v>81</v>
      </c>
      <c r="C2520">
        <v>21105</v>
      </c>
      <c r="D2520" t="s">
        <v>1390</v>
      </c>
    </row>
    <row r="2521" spans="2:4" x14ac:dyDescent="0.25">
      <c r="B2521" t="s">
        <v>81</v>
      </c>
      <c r="C2521">
        <v>21106</v>
      </c>
      <c r="D2521" t="s">
        <v>1391</v>
      </c>
    </row>
    <row r="2522" spans="2:4" x14ac:dyDescent="0.25">
      <c r="B2522" t="s">
        <v>81</v>
      </c>
      <c r="C2522">
        <v>21107</v>
      </c>
      <c r="D2522" t="s">
        <v>1392</v>
      </c>
    </row>
    <row r="2523" spans="2:4" x14ac:dyDescent="0.25">
      <c r="B2523" t="s">
        <v>81</v>
      </c>
      <c r="C2523">
        <v>21108</v>
      </c>
      <c r="D2523" t="s">
        <v>1393</v>
      </c>
    </row>
    <row r="2524" spans="2:4" x14ac:dyDescent="0.25">
      <c r="B2524" t="s">
        <v>81</v>
      </c>
      <c r="C2524">
        <v>21109</v>
      </c>
      <c r="D2524" t="s">
        <v>1394</v>
      </c>
    </row>
    <row r="2525" spans="2:4" x14ac:dyDescent="0.25">
      <c r="B2525" t="s">
        <v>81</v>
      </c>
      <c r="C2525">
        <v>21109</v>
      </c>
      <c r="D2525" t="s">
        <v>1394</v>
      </c>
    </row>
    <row r="2526" spans="2:4" x14ac:dyDescent="0.25">
      <c r="B2526" t="s">
        <v>81</v>
      </c>
      <c r="C2526">
        <v>21109</v>
      </c>
      <c r="D2526" t="s">
        <v>1394</v>
      </c>
    </row>
    <row r="2527" spans="2:4" x14ac:dyDescent="0.25">
      <c r="B2527" t="s">
        <v>81</v>
      </c>
      <c r="C2527">
        <v>21110</v>
      </c>
      <c r="D2527" t="s">
        <v>1395</v>
      </c>
    </row>
    <row r="2528" spans="2:4" x14ac:dyDescent="0.25">
      <c r="B2528" t="s">
        <v>81</v>
      </c>
      <c r="C2528">
        <v>21111</v>
      </c>
      <c r="D2528" t="s">
        <v>1396</v>
      </c>
    </row>
    <row r="2529" spans="2:4" x14ac:dyDescent="0.25">
      <c r="B2529" t="s">
        <v>81</v>
      </c>
      <c r="C2529">
        <v>21111</v>
      </c>
      <c r="D2529" t="s">
        <v>1396</v>
      </c>
    </row>
    <row r="2530" spans="2:4" x14ac:dyDescent="0.25">
      <c r="B2530" t="s">
        <v>81</v>
      </c>
      <c r="C2530">
        <v>21112</v>
      </c>
      <c r="D2530" t="s">
        <v>1397</v>
      </c>
    </row>
    <row r="2531" spans="2:4" x14ac:dyDescent="0.25">
      <c r="B2531" t="s">
        <v>81</v>
      </c>
      <c r="C2531">
        <v>21112</v>
      </c>
      <c r="D2531" t="s">
        <v>1397</v>
      </c>
    </row>
    <row r="2532" spans="2:4" x14ac:dyDescent="0.25">
      <c r="B2532" t="s">
        <v>81</v>
      </c>
      <c r="C2532">
        <v>21112</v>
      </c>
      <c r="D2532" t="s">
        <v>1397</v>
      </c>
    </row>
    <row r="2533" spans="2:4" x14ac:dyDescent="0.25">
      <c r="B2533" t="s">
        <v>81</v>
      </c>
      <c r="C2533">
        <v>21112</v>
      </c>
      <c r="D2533" t="s">
        <v>1397</v>
      </c>
    </row>
    <row r="2534" spans="2:4" x14ac:dyDescent="0.25">
      <c r="B2534" t="s">
        <v>81</v>
      </c>
      <c r="C2534">
        <v>21112</v>
      </c>
      <c r="D2534" t="s">
        <v>1397</v>
      </c>
    </row>
    <row r="2535" spans="2:4" x14ac:dyDescent="0.25">
      <c r="B2535" t="s">
        <v>81</v>
      </c>
      <c r="C2535">
        <v>21112</v>
      </c>
      <c r="D2535" t="s">
        <v>1397</v>
      </c>
    </row>
    <row r="2536" spans="2:4" x14ac:dyDescent="0.25">
      <c r="B2536" t="s">
        <v>81</v>
      </c>
      <c r="C2536">
        <v>21113</v>
      </c>
      <c r="D2536" t="s">
        <v>1398</v>
      </c>
    </row>
    <row r="2537" spans="2:4" x14ac:dyDescent="0.25">
      <c r="B2537" t="s">
        <v>81</v>
      </c>
      <c r="C2537">
        <v>21114</v>
      </c>
      <c r="D2537" t="s">
        <v>1399</v>
      </c>
    </row>
    <row r="2538" spans="2:4" x14ac:dyDescent="0.25">
      <c r="B2538" t="s">
        <v>81</v>
      </c>
      <c r="C2538">
        <v>21115</v>
      </c>
      <c r="D2538" t="s">
        <v>1400</v>
      </c>
    </row>
    <row r="2539" spans="2:4" x14ac:dyDescent="0.25">
      <c r="B2539" t="s">
        <v>81</v>
      </c>
      <c r="C2539">
        <v>21116</v>
      </c>
      <c r="D2539" t="s">
        <v>1401</v>
      </c>
    </row>
    <row r="2540" spans="2:4" x14ac:dyDescent="0.25">
      <c r="B2540" t="s">
        <v>81</v>
      </c>
      <c r="C2540">
        <v>21116</v>
      </c>
      <c r="D2540" t="s">
        <v>1401</v>
      </c>
    </row>
    <row r="2541" spans="2:4" x14ac:dyDescent="0.25">
      <c r="B2541" t="s">
        <v>81</v>
      </c>
      <c r="C2541">
        <v>21117</v>
      </c>
      <c r="D2541" t="s">
        <v>1402</v>
      </c>
    </row>
    <row r="2542" spans="2:4" x14ac:dyDescent="0.25">
      <c r="B2542" t="s">
        <v>81</v>
      </c>
      <c r="C2542">
        <v>21118</v>
      </c>
      <c r="D2542" t="s">
        <v>1403</v>
      </c>
    </row>
    <row r="2543" spans="2:4" x14ac:dyDescent="0.25">
      <c r="B2543" t="s">
        <v>81</v>
      </c>
      <c r="C2543">
        <v>21118</v>
      </c>
      <c r="D2543" t="s">
        <v>1403</v>
      </c>
    </row>
    <row r="2544" spans="2:4" x14ac:dyDescent="0.25">
      <c r="B2544" t="s">
        <v>81</v>
      </c>
      <c r="C2544">
        <v>21118</v>
      </c>
      <c r="D2544" t="s">
        <v>1403</v>
      </c>
    </row>
    <row r="2545" spans="2:4" x14ac:dyDescent="0.25">
      <c r="B2545" t="s">
        <v>81</v>
      </c>
      <c r="C2545">
        <v>21118</v>
      </c>
      <c r="D2545" t="s">
        <v>1403</v>
      </c>
    </row>
    <row r="2546" spans="2:4" x14ac:dyDescent="0.25">
      <c r="B2546" t="s">
        <v>81</v>
      </c>
      <c r="C2546">
        <v>21118</v>
      </c>
      <c r="D2546" t="s">
        <v>1403</v>
      </c>
    </row>
    <row r="2547" spans="2:4" x14ac:dyDescent="0.25">
      <c r="B2547" t="s">
        <v>81</v>
      </c>
      <c r="C2547">
        <v>21119</v>
      </c>
      <c r="D2547" t="s">
        <v>1404</v>
      </c>
    </row>
    <row r="2548" spans="2:4" x14ac:dyDescent="0.25">
      <c r="B2548" t="s">
        <v>81</v>
      </c>
      <c r="C2548">
        <v>21120</v>
      </c>
      <c r="D2548" t="s">
        <v>1405</v>
      </c>
    </row>
    <row r="2549" spans="2:4" x14ac:dyDescent="0.25">
      <c r="B2549" t="s">
        <v>81</v>
      </c>
      <c r="C2549">
        <v>21121</v>
      </c>
      <c r="D2549" t="s">
        <v>1406</v>
      </c>
    </row>
    <row r="2550" spans="2:4" x14ac:dyDescent="0.25">
      <c r="B2550" t="s">
        <v>81</v>
      </c>
      <c r="C2550">
        <v>21122</v>
      </c>
      <c r="D2550" t="s">
        <v>1407</v>
      </c>
    </row>
    <row r="2551" spans="2:4" x14ac:dyDescent="0.25">
      <c r="B2551" t="s">
        <v>81</v>
      </c>
      <c r="C2551">
        <v>21123</v>
      </c>
      <c r="D2551" t="s">
        <v>1408</v>
      </c>
    </row>
    <row r="2552" spans="2:4" x14ac:dyDescent="0.25">
      <c r="B2552" t="s">
        <v>81</v>
      </c>
      <c r="C2552">
        <v>21123</v>
      </c>
      <c r="D2552" t="s">
        <v>1408</v>
      </c>
    </row>
    <row r="2553" spans="2:4" x14ac:dyDescent="0.25">
      <c r="B2553" t="s">
        <v>81</v>
      </c>
      <c r="C2553">
        <v>21124</v>
      </c>
      <c r="D2553" t="s">
        <v>1409</v>
      </c>
    </row>
    <row r="2554" spans="2:4" x14ac:dyDescent="0.25">
      <c r="B2554" t="s">
        <v>81</v>
      </c>
      <c r="C2554">
        <v>21124</v>
      </c>
      <c r="D2554" t="s">
        <v>1409</v>
      </c>
    </row>
    <row r="2555" spans="2:4" x14ac:dyDescent="0.25">
      <c r="B2555" t="s">
        <v>81</v>
      </c>
      <c r="C2555">
        <v>21124</v>
      </c>
      <c r="D2555" t="s">
        <v>1409</v>
      </c>
    </row>
    <row r="2556" spans="2:4" x14ac:dyDescent="0.25">
      <c r="B2556" t="s">
        <v>81</v>
      </c>
      <c r="C2556">
        <v>21125</v>
      </c>
      <c r="D2556" t="s">
        <v>1410</v>
      </c>
    </row>
    <row r="2557" spans="2:4" x14ac:dyDescent="0.25">
      <c r="B2557" t="s">
        <v>81</v>
      </c>
      <c r="C2557">
        <v>21126</v>
      </c>
      <c r="D2557" t="s">
        <v>1411</v>
      </c>
    </row>
    <row r="2558" spans="2:4" x14ac:dyDescent="0.25">
      <c r="B2558" t="s">
        <v>81</v>
      </c>
      <c r="C2558">
        <v>21127</v>
      </c>
      <c r="D2558" t="s">
        <v>1412</v>
      </c>
    </row>
    <row r="2559" spans="2:4" x14ac:dyDescent="0.25">
      <c r="B2559" t="s">
        <v>81</v>
      </c>
      <c r="C2559">
        <v>21127</v>
      </c>
      <c r="D2559" t="s">
        <v>1412</v>
      </c>
    </row>
    <row r="2560" spans="2:4" x14ac:dyDescent="0.25">
      <c r="B2560" t="s">
        <v>81</v>
      </c>
      <c r="C2560">
        <v>21128</v>
      </c>
      <c r="D2560" t="s">
        <v>1413</v>
      </c>
    </row>
    <row r="2561" spans="2:4" x14ac:dyDescent="0.25">
      <c r="B2561" t="s">
        <v>81</v>
      </c>
      <c r="C2561">
        <v>21129</v>
      </c>
      <c r="D2561" t="s">
        <v>1414</v>
      </c>
    </row>
    <row r="2562" spans="2:4" x14ac:dyDescent="0.25">
      <c r="B2562" t="s">
        <v>81</v>
      </c>
      <c r="C2562">
        <v>21129</v>
      </c>
      <c r="D2562" t="s">
        <v>1414</v>
      </c>
    </row>
    <row r="2563" spans="2:4" x14ac:dyDescent="0.25">
      <c r="B2563" t="s">
        <v>81</v>
      </c>
      <c r="C2563">
        <v>21129</v>
      </c>
      <c r="D2563" t="s">
        <v>1414</v>
      </c>
    </row>
    <row r="2564" spans="2:4" x14ac:dyDescent="0.25">
      <c r="B2564" t="s">
        <v>81</v>
      </c>
      <c r="C2564">
        <v>21129</v>
      </c>
      <c r="D2564" t="s">
        <v>1414</v>
      </c>
    </row>
    <row r="2565" spans="2:4" x14ac:dyDescent="0.25">
      <c r="B2565" t="s">
        <v>81</v>
      </c>
      <c r="C2565">
        <v>21129</v>
      </c>
      <c r="D2565" t="s">
        <v>1414</v>
      </c>
    </row>
    <row r="2566" spans="2:4" x14ac:dyDescent="0.25">
      <c r="B2566" t="s">
        <v>81</v>
      </c>
      <c r="C2566">
        <v>21129</v>
      </c>
      <c r="D2566" t="s">
        <v>1414</v>
      </c>
    </row>
    <row r="2567" spans="2:4" x14ac:dyDescent="0.25">
      <c r="B2567" t="s">
        <v>81</v>
      </c>
      <c r="C2567">
        <v>21129</v>
      </c>
      <c r="D2567" t="s">
        <v>1414</v>
      </c>
    </row>
    <row r="2568" spans="2:4" x14ac:dyDescent="0.25">
      <c r="B2568" t="s">
        <v>81</v>
      </c>
      <c r="C2568">
        <v>21129</v>
      </c>
      <c r="D2568" t="s">
        <v>1414</v>
      </c>
    </row>
    <row r="2569" spans="2:4" x14ac:dyDescent="0.25">
      <c r="B2569" t="s">
        <v>81</v>
      </c>
      <c r="C2569">
        <v>21129</v>
      </c>
      <c r="D2569" t="s">
        <v>1414</v>
      </c>
    </row>
    <row r="2570" spans="2:4" x14ac:dyDescent="0.25">
      <c r="B2570" t="s">
        <v>81</v>
      </c>
      <c r="C2570">
        <v>21129</v>
      </c>
      <c r="D2570" t="s">
        <v>1414</v>
      </c>
    </row>
    <row r="2571" spans="2:4" x14ac:dyDescent="0.25">
      <c r="B2571" t="s">
        <v>81</v>
      </c>
      <c r="C2571">
        <v>21130</v>
      </c>
      <c r="D2571" t="s">
        <v>1415</v>
      </c>
    </row>
    <row r="2572" spans="2:4" x14ac:dyDescent="0.25">
      <c r="B2572" t="s">
        <v>81</v>
      </c>
      <c r="C2572">
        <v>21131</v>
      </c>
      <c r="D2572" t="s">
        <v>1416</v>
      </c>
    </row>
    <row r="2573" spans="2:4" x14ac:dyDescent="0.25">
      <c r="B2573" t="s">
        <v>81</v>
      </c>
      <c r="C2573">
        <v>21132</v>
      </c>
      <c r="D2573" t="s">
        <v>1417</v>
      </c>
    </row>
    <row r="2574" spans="2:4" x14ac:dyDescent="0.25">
      <c r="B2574" t="s">
        <v>81</v>
      </c>
      <c r="C2574">
        <v>21132</v>
      </c>
      <c r="D2574" t="s">
        <v>1417</v>
      </c>
    </row>
    <row r="2575" spans="2:4" x14ac:dyDescent="0.25">
      <c r="B2575" t="s">
        <v>81</v>
      </c>
      <c r="C2575">
        <v>21132</v>
      </c>
      <c r="D2575" t="s">
        <v>1417</v>
      </c>
    </row>
    <row r="2576" spans="2:4" x14ac:dyDescent="0.25">
      <c r="B2576" t="s">
        <v>81</v>
      </c>
      <c r="C2576">
        <v>21132</v>
      </c>
      <c r="D2576" t="s">
        <v>1417</v>
      </c>
    </row>
    <row r="2577" spans="2:4" x14ac:dyDescent="0.25">
      <c r="B2577" t="s">
        <v>81</v>
      </c>
      <c r="C2577">
        <v>21132</v>
      </c>
      <c r="D2577" t="s">
        <v>1417</v>
      </c>
    </row>
    <row r="2578" spans="2:4" x14ac:dyDescent="0.25">
      <c r="B2578" t="s">
        <v>81</v>
      </c>
      <c r="C2578">
        <v>21133</v>
      </c>
      <c r="D2578" t="s">
        <v>1418</v>
      </c>
    </row>
    <row r="2579" spans="2:4" x14ac:dyDescent="0.25">
      <c r="B2579" t="s">
        <v>81</v>
      </c>
      <c r="C2579">
        <v>21133</v>
      </c>
      <c r="D2579" t="s">
        <v>1418</v>
      </c>
    </row>
    <row r="2580" spans="2:4" x14ac:dyDescent="0.25">
      <c r="B2580" t="s">
        <v>81</v>
      </c>
      <c r="C2580">
        <v>21133</v>
      </c>
      <c r="D2580" t="s">
        <v>1418</v>
      </c>
    </row>
    <row r="2581" spans="2:4" x14ac:dyDescent="0.25">
      <c r="B2581" t="s">
        <v>81</v>
      </c>
      <c r="C2581">
        <v>21133</v>
      </c>
      <c r="D2581" t="s">
        <v>1418</v>
      </c>
    </row>
    <row r="2582" spans="2:4" x14ac:dyDescent="0.25">
      <c r="B2582" t="s">
        <v>81</v>
      </c>
      <c r="C2582">
        <v>21133</v>
      </c>
      <c r="D2582" t="s">
        <v>1418</v>
      </c>
    </row>
    <row r="2583" spans="2:4" x14ac:dyDescent="0.25">
      <c r="B2583" t="s">
        <v>81</v>
      </c>
      <c r="C2583">
        <v>21134</v>
      </c>
      <c r="D2583" t="s">
        <v>1419</v>
      </c>
    </row>
    <row r="2584" spans="2:4" x14ac:dyDescent="0.25">
      <c r="B2584" t="s">
        <v>81</v>
      </c>
      <c r="C2584">
        <v>21134</v>
      </c>
      <c r="D2584" t="s">
        <v>1419</v>
      </c>
    </row>
    <row r="2585" spans="2:4" x14ac:dyDescent="0.25">
      <c r="B2585" t="s">
        <v>81</v>
      </c>
      <c r="C2585">
        <v>21134</v>
      </c>
      <c r="D2585" t="s">
        <v>1419</v>
      </c>
    </row>
    <row r="2586" spans="2:4" x14ac:dyDescent="0.25">
      <c r="B2586" t="s">
        <v>81</v>
      </c>
      <c r="C2586">
        <v>21135</v>
      </c>
      <c r="D2586" t="s">
        <v>1420</v>
      </c>
    </row>
    <row r="2587" spans="2:4" x14ac:dyDescent="0.25">
      <c r="B2587" t="s">
        <v>81</v>
      </c>
      <c r="C2587">
        <v>21136</v>
      </c>
      <c r="D2587" t="s">
        <v>1421</v>
      </c>
    </row>
    <row r="2588" spans="2:4" x14ac:dyDescent="0.25">
      <c r="B2588" t="s">
        <v>81</v>
      </c>
      <c r="C2588">
        <v>21136</v>
      </c>
      <c r="D2588" t="s">
        <v>1421</v>
      </c>
    </row>
    <row r="2589" spans="2:4" x14ac:dyDescent="0.25">
      <c r="B2589" t="s">
        <v>81</v>
      </c>
      <c r="C2589">
        <v>21137</v>
      </c>
      <c r="D2589" t="s">
        <v>1422</v>
      </c>
    </row>
    <row r="2590" spans="2:4" x14ac:dyDescent="0.25">
      <c r="B2590" t="s">
        <v>81</v>
      </c>
      <c r="C2590">
        <v>21138</v>
      </c>
      <c r="D2590" t="s">
        <v>1423</v>
      </c>
    </row>
    <row r="2591" spans="2:4" x14ac:dyDescent="0.25">
      <c r="B2591" t="s">
        <v>81</v>
      </c>
      <c r="C2591">
        <v>21139</v>
      </c>
      <c r="D2591" t="s">
        <v>1424</v>
      </c>
    </row>
    <row r="2592" spans="2:4" x14ac:dyDescent="0.25">
      <c r="B2592" t="s">
        <v>81</v>
      </c>
      <c r="C2592">
        <v>21140</v>
      </c>
      <c r="D2592" t="s">
        <v>1425</v>
      </c>
    </row>
    <row r="2593" spans="2:4" x14ac:dyDescent="0.25">
      <c r="B2593" t="s">
        <v>81</v>
      </c>
      <c r="C2593">
        <v>21141</v>
      </c>
      <c r="D2593" t="s">
        <v>1426</v>
      </c>
    </row>
    <row r="2594" spans="2:4" x14ac:dyDescent="0.25">
      <c r="B2594" t="s">
        <v>81</v>
      </c>
      <c r="C2594">
        <v>21141</v>
      </c>
      <c r="D2594" t="s">
        <v>1426</v>
      </c>
    </row>
    <row r="2595" spans="2:4" x14ac:dyDescent="0.25">
      <c r="B2595" t="s">
        <v>81</v>
      </c>
      <c r="C2595">
        <v>21142</v>
      </c>
      <c r="D2595" t="s">
        <v>1427</v>
      </c>
    </row>
    <row r="2596" spans="2:4" x14ac:dyDescent="0.25">
      <c r="B2596" t="s">
        <v>81</v>
      </c>
      <c r="C2596">
        <v>21142</v>
      </c>
      <c r="D2596" t="s">
        <v>1427</v>
      </c>
    </row>
    <row r="2597" spans="2:4" x14ac:dyDescent="0.25">
      <c r="B2597" t="s">
        <v>81</v>
      </c>
      <c r="C2597">
        <v>21142</v>
      </c>
      <c r="D2597" t="s">
        <v>1427</v>
      </c>
    </row>
    <row r="2598" spans="2:4" x14ac:dyDescent="0.25">
      <c r="B2598" t="s">
        <v>81</v>
      </c>
      <c r="C2598">
        <v>21143</v>
      </c>
      <c r="D2598" t="s">
        <v>1428</v>
      </c>
    </row>
    <row r="2599" spans="2:4" x14ac:dyDescent="0.25">
      <c r="B2599" t="s">
        <v>81</v>
      </c>
      <c r="C2599">
        <v>21143</v>
      </c>
      <c r="D2599" t="s">
        <v>1428</v>
      </c>
    </row>
    <row r="2600" spans="2:4" x14ac:dyDescent="0.25">
      <c r="B2600" t="s">
        <v>81</v>
      </c>
      <c r="C2600">
        <v>21144</v>
      </c>
      <c r="D2600" t="s">
        <v>1429</v>
      </c>
    </row>
    <row r="2601" spans="2:4" x14ac:dyDescent="0.25">
      <c r="B2601" t="s">
        <v>81</v>
      </c>
      <c r="C2601">
        <v>21145</v>
      </c>
      <c r="D2601" t="s">
        <v>1430</v>
      </c>
    </row>
    <row r="2602" spans="2:4" x14ac:dyDescent="0.25">
      <c r="B2602" t="s">
        <v>81</v>
      </c>
      <c r="C2602">
        <v>21146</v>
      </c>
      <c r="D2602" t="s">
        <v>1431</v>
      </c>
    </row>
    <row r="2603" spans="2:4" x14ac:dyDescent="0.25">
      <c r="B2603" t="s">
        <v>81</v>
      </c>
      <c r="C2603">
        <v>21147</v>
      </c>
      <c r="D2603" t="s">
        <v>1432</v>
      </c>
    </row>
    <row r="2604" spans="2:4" x14ac:dyDescent="0.25">
      <c r="B2604" t="s">
        <v>81</v>
      </c>
      <c r="C2604">
        <v>21148</v>
      </c>
      <c r="D2604" t="s">
        <v>1433</v>
      </c>
    </row>
    <row r="2605" spans="2:4" x14ac:dyDescent="0.25">
      <c r="B2605" t="s">
        <v>81</v>
      </c>
      <c r="C2605">
        <v>21149</v>
      </c>
      <c r="D2605" t="s">
        <v>1434</v>
      </c>
    </row>
    <row r="2606" spans="2:4" x14ac:dyDescent="0.25">
      <c r="B2606" t="s">
        <v>81</v>
      </c>
      <c r="C2606">
        <v>21150</v>
      </c>
      <c r="D2606" t="s">
        <v>1435</v>
      </c>
    </row>
    <row r="2607" spans="2:4" x14ac:dyDescent="0.25">
      <c r="B2607" t="s">
        <v>81</v>
      </c>
      <c r="C2607">
        <v>21151</v>
      </c>
      <c r="D2607" t="s">
        <v>1436</v>
      </c>
    </row>
    <row r="2608" spans="2:4" x14ac:dyDescent="0.25">
      <c r="B2608" t="s">
        <v>81</v>
      </c>
      <c r="C2608">
        <v>21152</v>
      </c>
      <c r="D2608" t="s">
        <v>1437</v>
      </c>
    </row>
    <row r="2609" spans="2:4" x14ac:dyDescent="0.25">
      <c r="B2609" t="s">
        <v>81</v>
      </c>
      <c r="C2609">
        <v>21153</v>
      </c>
      <c r="D2609" t="s">
        <v>1438</v>
      </c>
    </row>
    <row r="2610" spans="2:4" x14ac:dyDescent="0.25">
      <c r="B2610" t="s">
        <v>81</v>
      </c>
      <c r="C2610">
        <v>21154</v>
      </c>
      <c r="D2610" t="s">
        <v>1439</v>
      </c>
    </row>
    <row r="2611" spans="2:4" x14ac:dyDescent="0.25">
      <c r="B2611" t="s">
        <v>81</v>
      </c>
      <c r="C2611">
        <v>21154</v>
      </c>
      <c r="D2611" t="s">
        <v>1439</v>
      </c>
    </row>
    <row r="2612" spans="2:4" x14ac:dyDescent="0.25">
      <c r="B2612" t="s">
        <v>81</v>
      </c>
      <c r="C2612">
        <v>21155</v>
      </c>
      <c r="D2612" t="s">
        <v>1440</v>
      </c>
    </row>
    <row r="2613" spans="2:4" x14ac:dyDescent="0.25">
      <c r="B2613" t="s">
        <v>81</v>
      </c>
      <c r="C2613">
        <v>21155</v>
      </c>
      <c r="D2613" t="s">
        <v>1440</v>
      </c>
    </row>
    <row r="2614" spans="2:4" x14ac:dyDescent="0.25">
      <c r="B2614" t="s">
        <v>81</v>
      </c>
      <c r="C2614">
        <v>21155</v>
      </c>
      <c r="D2614" t="s">
        <v>1440</v>
      </c>
    </row>
    <row r="2615" spans="2:4" x14ac:dyDescent="0.25">
      <c r="B2615" t="s">
        <v>81</v>
      </c>
      <c r="C2615">
        <v>21156</v>
      </c>
      <c r="D2615" t="s">
        <v>1441</v>
      </c>
    </row>
    <row r="2616" spans="2:4" x14ac:dyDescent="0.25">
      <c r="B2616" t="s">
        <v>81</v>
      </c>
      <c r="C2616">
        <v>21156</v>
      </c>
      <c r="D2616" t="s">
        <v>1441</v>
      </c>
    </row>
    <row r="2617" spans="2:4" x14ac:dyDescent="0.25">
      <c r="B2617" t="s">
        <v>81</v>
      </c>
      <c r="C2617">
        <v>21157</v>
      </c>
      <c r="D2617" t="s">
        <v>1442</v>
      </c>
    </row>
    <row r="2618" spans="2:4" x14ac:dyDescent="0.25">
      <c r="B2618" t="s">
        <v>81</v>
      </c>
      <c r="C2618">
        <v>21157</v>
      </c>
      <c r="D2618" t="s">
        <v>1442</v>
      </c>
    </row>
    <row r="2619" spans="2:4" x14ac:dyDescent="0.25">
      <c r="B2619" t="s">
        <v>81</v>
      </c>
      <c r="C2619">
        <v>21157</v>
      </c>
      <c r="D2619" t="s">
        <v>1442</v>
      </c>
    </row>
    <row r="2620" spans="2:4" x14ac:dyDescent="0.25">
      <c r="B2620" t="s">
        <v>81</v>
      </c>
      <c r="C2620">
        <v>21158</v>
      </c>
      <c r="D2620" t="s">
        <v>1443</v>
      </c>
    </row>
    <row r="2621" spans="2:4" x14ac:dyDescent="0.25">
      <c r="B2621" t="s">
        <v>81</v>
      </c>
      <c r="C2621">
        <v>21159</v>
      </c>
      <c r="D2621" t="s">
        <v>1444</v>
      </c>
    </row>
    <row r="2622" spans="2:4" x14ac:dyDescent="0.25">
      <c r="B2622" t="s">
        <v>81</v>
      </c>
      <c r="C2622">
        <v>21160</v>
      </c>
      <c r="D2622" t="s">
        <v>1445</v>
      </c>
    </row>
    <row r="2623" spans="2:4" x14ac:dyDescent="0.25">
      <c r="B2623" t="s">
        <v>81</v>
      </c>
      <c r="C2623">
        <v>21161</v>
      </c>
      <c r="D2623" t="s">
        <v>1446</v>
      </c>
    </row>
    <row r="2624" spans="2:4" x14ac:dyDescent="0.25">
      <c r="B2624" t="s">
        <v>81</v>
      </c>
      <c r="C2624">
        <v>21162</v>
      </c>
      <c r="D2624" t="s">
        <v>1447</v>
      </c>
    </row>
    <row r="2625" spans="2:4" x14ac:dyDescent="0.25">
      <c r="B2625" t="s">
        <v>81</v>
      </c>
      <c r="C2625">
        <v>21163</v>
      </c>
      <c r="D2625" t="s">
        <v>1448</v>
      </c>
    </row>
    <row r="2626" spans="2:4" x14ac:dyDescent="0.25">
      <c r="B2626" t="s">
        <v>81</v>
      </c>
      <c r="C2626">
        <v>21164</v>
      </c>
      <c r="D2626" t="s">
        <v>1449</v>
      </c>
    </row>
    <row r="2627" spans="2:4" x14ac:dyDescent="0.25">
      <c r="B2627" t="s">
        <v>81</v>
      </c>
      <c r="C2627">
        <v>21165</v>
      </c>
      <c r="D2627" t="s">
        <v>1450</v>
      </c>
    </row>
    <row r="2628" spans="2:4" x14ac:dyDescent="0.25">
      <c r="B2628" t="s">
        <v>81</v>
      </c>
      <c r="C2628">
        <v>21166</v>
      </c>
      <c r="D2628" t="s">
        <v>1451</v>
      </c>
    </row>
    <row r="2629" spans="2:4" x14ac:dyDescent="0.25">
      <c r="B2629" t="s">
        <v>81</v>
      </c>
      <c r="C2629">
        <v>21167</v>
      </c>
      <c r="D2629" t="s">
        <v>1452</v>
      </c>
    </row>
    <row r="2630" spans="2:4" x14ac:dyDescent="0.25">
      <c r="B2630" t="s">
        <v>81</v>
      </c>
      <c r="C2630">
        <v>21168</v>
      </c>
      <c r="D2630" t="s">
        <v>1453</v>
      </c>
    </row>
    <row r="2631" spans="2:4" x14ac:dyDescent="0.25">
      <c r="B2631" t="s">
        <v>81</v>
      </c>
      <c r="C2631">
        <v>21169</v>
      </c>
      <c r="D2631" t="s">
        <v>1454</v>
      </c>
    </row>
    <row r="2632" spans="2:4" x14ac:dyDescent="0.25">
      <c r="B2632" t="s">
        <v>81</v>
      </c>
      <c r="C2632">
        <v>21170</v>
      </c>
      <c r="D2632" t="s">
        <v>1455</v>
      </c>
    </row>
    <row r="2633" spans="2:4" x14ac:dyDescent="0.25">
      <c r="B2633" t="s">
        <v>81</v>
      </c>
      <c r="C2633">
        <v>21171</v>
      </c>
      <c r="D2633" t="s">
        <v>1456</v>
      </c>
    </row>
    <row r="2634" spans="2:4" x14ac:dyDescent="0.25">
      <c r="B2634" t="s">
        <v>81</v>
      </c>
      <c r="C2634">
        <v>21172</v>
      </c>
      <c r="D2634" t="s">
        <v>1457</v>
      </c>
    </row>
    <row r="2635" spans="2:4" x14ac:dyDescent="0.25">
      <c r="B2635" t="s">
        <v>81</v>
      </c>
      <c r="C2635">
        <v>21173</v>
      </c>
      <c r="D2635" t="s">
        <v>1458</v>
      </c>
    </row>
    <row r="2636" spans="2:4" x14ac:dyDescent="0.25">
      <c r="B2636" t="s">
        <v>81</v>
      </c>
      <c r="C2636">
        <v>21174</v>
      </c>
      <c r="D2636" t="s">
        <v>1459</v>
      </c>
    </row>
    <row r="2637" spans="2:4" x14ac:dyDescent="0.25">
      <c r="B2637" t="s">
        <v>81</v>
      </c>
      <c r="C2637">
        <v>21175</v>
      </c>
      <c r="D2637" t="s">
        <v>1460</v>
      </c>
    </row>
    <row r="2638" spans="2:4" x14ac:dyDescent="0.25">
      <c r="B2638" t="s">
        <v>81</v>
      </c>
      <c r="C2638">
        <v>21176</v>
      </c>
      <c r="D2638" t="s">
        <v>1461</v>
      </c>
    </row>
    <row r="2639" spans="2:4" x14ac:dyDescent="0.25">
      <c r="B2639" t="s">
        <v>81</v>
      </c>
      <c r="C2639">
        <v>21177</v>
      </c>
      <c r="D2639" t="s">
        <v>1462</v>
      </c>
    </row>
    <row r="2640" spans="2:4" x14ac:dyDescent="0.25">
      <c r="B2640" t="s">
        <v>81</v>
      </c>
      <c r="C2640">
        <v>21178</v>
      </c>
      <c r="D2640" t="s">
        <v>1463</v>
      </c>
    </row>
    <row r="2641" spans="2:4" x14ac:dyDescent="0.25">
      <c r="B2641" t="s">
        <v>81</v>
      </c>
      <c r="C2641">
        <v>21179</v>
      </c>
      <c r="D2641" t="s">
        <v>1464</v>
      </c>
    </row>
    <row r="2642" spans="2:4" x14ac:dyDescent="0.25">
      <c r="B2642" t="s">
        <v>81</v>
      </c>
      <c r="C2642">
        <v>21180</v>
      </c>
      <c r="D2642" t="s">
        <v>1465</v>
      </c>
    </row>
    <row r="2643" spans="2:4" x14ac:dyDescent="0.25">
      <c r="B2643" t="s">
        <v>81</v>
      </c>
      <c r="C2643">
        <v>21181</v>
      </c>
      <c r="D2643" t="s">
        <v>1466</v>
      </c>
    </row>
    <row r="2644" spans="2:4" x14ac:dyDescent="0.25">
      <c r="B2644" t="s">
        <v>81</v>
      </c>
      <c r="C2644">
        <v>21182</v>
      </c>
      <c r="D2644" t="s">
        <v>1467</v>
      </c>
    </row>
    <row r="2645" spans="2:4" x14ac:dyDescent="0.25">
      <c r="B2645" t="s">
        <v>81</v>
      </c>
      <c r="C2645">
        <v>21182</v>
      </c>
      <c r="D2645" t="s">
        <v>1467</v>
      </c>
    </row>
    <row r="2646" spans="2:4" x14ac:dyDescent="0.25">
      <c r="B2646" t="s">
        <v>81</v>
      </c>
      <c r="C2646">
        <v>21183</v>
      </c>
      <c r="D2646" t="s">
        <v>1468</v>
      </c>
    </row>
    <row r="2647" spans="2:4" x14ac:dyDescent="0.25">
      <c r="B2647" t="s">
        <v>81</v>
      </c>
      <c r="C2647">
        <v>21184</v>
      </c>
      <c r="D2647" t="s">
        <v>1469</v>
      </c>
    </row>
    <row r="2648" spans="2:4" x14ac:dyDescent="0.25">
      <c r="B2648" t="s">
        <v>81</v>
      </c>
      <c r="C2648">
        <v>22101</v>
      </c>
      <c r="D2648" t="s">
        <v>1470</v>
      </c>
    </row>
    <row r="2649" spans="2:4" x14ac:dyDescent="0.25">
      <c r="B2649" t="s">
        <v>81</v>
      </c>
      <c r="C2649">
        <v>22102</v>
      </c>
      <c r="D2649" t="s">
        <v>1471</v>
      </c>
    </row>
    <row r="2650" spans="2:4" x14ac:dyDescent="0.25">
      <c r="B2650" t="s">
        <v>81</v>
      </c>
      <c r="C2650">
        <v>22102</v>
      </c>
      <c r="D2650" t="s">
        <v>1471</v>
      </c>
    </row>
    <row r="2651" spans="2:4" x14ac:dyDescent="0.25">
      <c r="B2651" t="s">
        <v>81</v>
      </c>
      <c r="C2651">
        <v>22102</v>
      </c>
      <c r="D2651" t="s">
        <v>1471</v>
      </c>
    </row>
    <row r="2652" spans="2:4" x14ac:dyDescent="0.25">
      <c r="B2652" t="s">
        <v>81</v>
      </c>
      <c r="C2652">
        <v>22103</v>
      </c>
      <c r="D2652" t="s">
        <v>1472</v>
      </c>
    </row>
    <row r="2653" spans="2:4" x14ac:dyDescent="0.25">
      <c r="B2653" t="s">
        <v>81</v>
      </c>
      <c r="C2653">
        <v>22103</v>
      </c>
      <c r="D2653" t="s">
        <v>1472</v>
      </c>
    </row>
    <row r="2654" spans="2:4" x14ac:dyDescent="0.25">
      <c r="B2654" t="s">
        <v>81</v>
      </c>
      <c r="C2654">
        <v>22103</v>
      </c>
      <c r="D2654" t="s">
        <v>1472</v>
      </c>
    </row>
    <row r="2655" spans="2:4" x14ac:dyDescent="0.25">
      <c r="B2655" t="s">
        <v>81</v>
      </c>
      <c r="C2655">
        <v>22103</v>
      </c>
      <c r="D2655" t="s">
        <v>1472</v>
      </c>
    </row>
    <row r="2656" spans="2:4" x14ac:dyDescent="0.25">
      <c r="B2656" t="s">
        <v>81</v>
      </c>
      <c r="C2656">
        <v>22103</v>
      </c>
      <c r="D2656" t="s">
        <v>1472</v>
      </c>
    </row>
    <row r="2657" spans="2:4" x14ac:dyDescent="0.25">
      <c r="B2657" t="s">
        <v>81</v>
      </c>
      <c r="C2657">
        <v>22103</v>
      </c>
      <c r="D2657" t="s">
        <v>1472</v>
      </c>
    </row>
    <row r="2658" spans="2:4" x14ac:dyDescent="0.25">
      <c r="B2658" t="s">
        <v>81</v>
      </c>
      <c r="C2658">
        <v>22104</v>
      </c>
      <c r="D2658" t="s">
        <v>1473</v>
      </c>
    </row>
    <row r="2659" spans="2:4" x14ac:dyDescent="0.25">
      <c r="B2659" t="s">
        <v>81</v>
      </c>
      <c r="C2659">
        <v>22105</v>
      </c>
      <c r="D2659" t="s">
        <v>1474</v>
      </c>
    </row>
    <row r="2660" spans="2:4" x14ac:dyDescent="0.25">
      <c r="B2660" t="s">
        <v>81</v>
      </c>
      <c r="C2660">
        <v>22106</v>
      </c>
      <c r="D2660" t="s">
        <v>1475</v>
      </c>
    </row>
    <row r="2661" spans="2:4" x14ac:dyDescent="0.25">
      <c r="B2661" t="s">
        <v>81</v>
      </c>
      <c r="C2661">
        <v>22107</v>
      </c>
      <c r="D2661" t="s">
        <v>1476</v>
      </c>
    </row>
    <row r="2662" spans="2:4" x14ac:dyDescent="0.25">
      <c r="B2662" t="s">
        <v>81</v>
      </c>
      <c r="C2662">
        <v>22107</v>
      </c>
      <c r="D2662" t="s">
        <v>1476</v>
      </c>
    </row>
    <row r="2663" spans="2:4" x14ac:dyDescent="0.25">
      <c r="B2663" t="s">
        <v>81</v>
      </c>
      <c r="C2663">
        <v>22110</v>
      </c>
      <c r="D2663" t="s">
        <v>1477</v>
      </c>
    </row>
    <row r="2664" spans="2:4" x14ac:dyDescent="0.25">
      <c r="B2664" t="s">
        <v>81</v>
      </c>
      <c r="C2664">
        <v>22110</v>
      </c>
      <c r="D2664" t="s">
        <v>1477</v>
      </c>
    </row>
    <row r="2665" spans="2:4" x14ac:dyDescent="0.25">
      <c r="B2665" t="s">
        <v>81</v>
      </c>
      <c r="C2665">
        <v>22110</v>
      </c>
      <c r="D2665" t="s">
        <v>1477</v>
      </c>
    </row>
    <row r="2666" spans="2:4" x14ac:dyDescent="0.25">
      <c r="B2666" t="s">
        <v>81</v>
      </c>
      <c r="C2666">
        <v>22110</v>
      </c>
      <c r="D2666" t="s">
        <v>1477</v>
      </c>
    </row>
    <row r="2667" spans="2:4" x14ac:dyDescent="0.25">
      <c r="B2667" t="s">
        <v>81</v>
      </c>
      <c r="C2667">
        <v>22112</v>
      </c>
      <c r="D2667" t="s">
        <v>1478</v>
      </c>
    </row>
    <row r="2668" spans="2:4" x14ac:dyDescent="0.25">
      <c r="B2668" t="s">
        <v>81</v>
      </c>
      <c r="C2668">
        <v>22113</v>
      </c>
      <c r="D2668" t="s">
        <v>1479</v>
      </c>
    </row>
    <row r="2669" spans="2:4" x14ac:dyDescent="0.25">
      <c r="B2669" t="s">
        <v>81</v>
      </c>
      <c r="C2669">
        <v>22113</v>
      </c>
      <c r="D2669" t="s">
        <v>1479</v>
      </c>
    </row>
    <row r="2670" spans="2:4" x14ac:dyDescent="0.25">
      <c r="B2670" t="s">
        <v>81</v>
      </c>
      <c r="C2670">
        <v>22114</v>
      </c>
      <c r="D2670" t="s">
        <v>1480</v>
      </c>
    </row>
    <row r="2671" spans="2:4" x14ac:dyDescent="0.25">
      <c r="B2671" t="s">
        <v>81</v>
      </c>
      <c r="C2671">
        <v>22115</v>
      </c>
      <c r="D2671" t="s">
        <v>1481</v>
      </c>
    </row>
    <row r="2672" spans="2:4" x14ac:dyDescent="0.25">
      <c r="B2672" t="s">
        <v>81</v>
      </c>
      <c r="C2672">
        <v>22116</v>
      </c>
      <c r="D2672" t="s">
        <v>1482</v>
      </c>
    </row>
    <row r="2673" spans="2:4" x14ac:dyDescent="0.25">
      <c r="B2673" t="s">
        <v>81</v>
      </c>
      <c r="C2673">
        <v>22120</v>
      </c>
      <c r="D2673" t="s">
        <v>1483</v>
      </c>
    </row>
    <row r="2674" spans="2:4" x14ac:dyDescent="0.25">
      <c r="B2674" t="s">
        <v>81</v>
      </c>
      <c r="C2674">
        <v>22120</v>
      </c>
      <c r="D2674" t="s">
        <v>1483</v>
      </c>
    </row>
    <row r="2675" spans="2:4" x14ac:dyDescent="0.25">
      <c r="B2675" t="s">
        <v>81</v>
      </c>
      <c r="C2675">
        <v>22120</v>
      </c>
      <c r="D2675" t="s">
        <v>1483</v>
      </c>
    </row>
    <row r="2676" spans="2:4" x14ac:dyDescent="0.25">
      <c r="B2676" t="s">
        <v>81</v>
      </c>
      <c r="C2676">
        <v>22121</v>
      </c>
      <c r="D2676" t="s">
        <v>1484</v>
      </c>
    </row>
    <row r="2677" spans="2:4" x14ac:dyDescent="0.25">
      <c r="B2677" t="s">
        <v>81</v>
      </c>
      <c r="C2677">
        <v>22122</v>
      </c>
      <c r="D2677" t="s">
        <v>1485</v>
      </c>
    </row>
    <row r="2678" spans="2:4" x14ac:dyDescent="0.25">
      <c r="B2678" t="s">
        <v>81</v>
      </c>
      <c r="C2678">
        <v>22122</v>
      </c>
      <c r="D2678" t="s">
        <v>1485</v>
      </c>
    </row>
    <row r="2679" spans="2:4" x14ac:dyDescent="0.25">
      <c r="B2679" t="s">
        <v>81</v>
      </c>
      <c r="C2679">
        <v>22123</v>
      </c>
      <c r="D2679" t="s">
        <v>1486</v>
      </c>
    </row>
    <row r="2680" spans="2:4" x14ac:dyDescent="0.25">
      <c r="B2680" t="s">
        <v>81</v>
      </c>
      <c r="C2680">
        <v>22123</v>
      </c>
      <c r="D2680" t="s">
        <v>1486</v>
      </c>
    </row>
    <row r="2681" spans="2:4" x14ac:dyDescent="0.25">
      <c r="B2681" t="s">
        <v>81</v>
      </c>
      <c r="C2681">
        <v>22124</v>
      </c>
      <c r="D2681" t="s">
        <v>1487</v>
      </c>
    </row>
    <row r="2682" spans="2:4" x14ac:dyDescent="0.25">
      <c r="B2682" t="s">
        <v>81</v>
      </c>
      <c r="C2682">
        <v>22125</v>
      </c>
      <c r="D2682" t="s">
        <v>1488</v>
      </c>
    </row>
    <row r="2683" spans="2:4" x14ac:dyDescent="0.25">
      <c r="B2683" t="s">
        <v>81</v>
      </c>
      <c r="C2683">
        <v>22126</v>
      </c>
      <c r="D2683" t="s">
        <v>1489</v>
      </c>
    </row>
    <row r="2684" spans="2:4" x14ac:dyDescent="0.25">
      <c r="B2684" t="s">
        <v>81</v>
      </c>
      <c r="C2684">
        <v>22127</v>
      </c>
      <c r="D2684" t="s">
        <v>1490</v>
      </c>
    </row>
    <row r="2685" spans="2:4" x14ac:dyDescent="0.25">
      <c r="B2685" t="s">
        <v>81</v>
      </c>
      <c r="C2685">
        <v>22128</v>
      </c>
      <c r="D2685" t="s">
        <v>1491</v>
      </c>
    </row>
    <row r="2686" spans="2:4" x14ac:dyDescent="0.25">
      <c r="B2686" t="s">
        <v>81</v>
      </c>
      <c r="C2686">
        <v>22129</v>
      </c>
      <c r="D2686" t="s">
        <v>1492</v>
      </c>
    </row>
    <row r="2687" spans="2:4" x14ac:dyDescent="0.25">
      <c r="B2687" t="s">
        <v>81</v>
      </c>
      <c r="C2687">
        <v>22129</v>
      </c>
      <c r="D2687" t="s">
        <v>1492</v>
      </c>
    </row>
    <row r="2688" spans="2:4" x14ac:dyDescent="0.25">
      <c r="B2688" t="s">
        <v>81</v>
      </c>
      <c r="C2688">
        <v>22130</v>
      </c>
      <c r="D2688" t="s">
        <v>1493</v>
      </c>
    </row>
    <row r="2689" spans="2:4" x14ac:dyDescent="0.25">
      <c r="B2689" t="s">
        <v>81</v>
      </c>
      <c r="C2689">
        <v>22130</v>
      </c>
      <c r="D2689" t="s">
        <v>1493</v>
      </c>
    </row>
    <row r="2690" spans="2:4" x14ac:dyDescent="0.25">
      <c r="B2690" t="s">
        <v>81</v>
      </c>
      <c r="C2690">
        <v>22132</v>
      </c>
      <c r="D2690" t="s">
        <v>1494</v>
      </c>
    </row>
    <row r="2691" spans="2:4" x14ac:dyDescent="0.25">
      <c r="B2691" t="s">
        <v>81</v>
      </c>
      <c r="C2691">
        <v>22132</v>
      </c>
      <c r="D2691" t="s">
        <v>1494</v>
      </c>
    </row>
    <row r="2692" spans="2:4" x14ac:dyDescent="0.25">
      <c r="B2692" t="s">
        <v>81</v>
      </c>
      <c r="C2692">
        <v>22133</v>
      </c>
      <c r="D2692" t="s">
        <v>1495</v>
      </c>
    </row>
    <row r="2693" spans="2:4" x14ac:dyDescent="0.25">
      <c r="B2693" t="s">
        <v>81</v>
      </c>
      <c r="C2693">
        <v>22133</v>
      </c>
      <c r="D2693" t="s">
        <v>1495</v>
      </c>
    </row>
    <row r="2694" spans="2:4" x14ac:dyDescent="0.25">
      <c r="B2694" t="s">
        <v>81</v>
      </c>
      <c r="C2694">
        <v>22134</v>
      </c>
      <c r="D2694" t="s">
        <v>1496</v>
      </c>
    </row>
    <row r="2695" spans="2:4" x14ac:dyDescent="0.25">
      <c r="B2695" t="s">
        <v>81</v>
      </c>
      <c r="C2695">
        <v>22134</v>
      </c>
      <c r="D2695" t="s">
        <v>1496</v>
      </c>
    </row>
    <row r="2696" spans="2:4" x14ac:dyDescent="0.25">
      <c r="B2696" t="s">
        <v>81</v>
      </c>
      <c r="C2696">
        <v>22135</v>
      </c>
      <c r="D2696" t="s">
        <v>1497</v>
      </c>
    </row>
    <row r="2697" spans="2:4" x14ac:dyDescent="0.25">
      <c r="B2697" t="s">
        <v>81</v>
      </c>
      <c r="C2697">
        <v>22136</v>
      </c>
      <c r="D2697" t="s">
        <v>1498</v>
      </c>
    </row>
    <row r="2698" spans="2:4" x14ac:dyDescent="0.25">
      <c r="B2698" t="s">
        <v>81</v>
      </c>
      <c r="C2698">
        <v>22136</v>
      </c>
      <c r="D2698" t="s">
        <v>1498</v>
      </c>
    </row>
    <row r="2699" spans="2:4" x14ac:dyDescent="0.25">
      <c r="B2699" t="s">
        <v>81</v>
      </c>
      <c r="C2699">
        <v>22137</v>
      </c>
      <c r="D2699" t="s">
        <v>1499</v>
      </c>
    </row>
    <row r="2700" spans="2:4" x14ac:dyDescent="0.25">
      <c r="B2700" t="s">
        <v>81</v>
      </c>
      <c r="C2700">
        <v>22137</v>
      </c>
      <c r="D2700" t="s">
        <v>1499</v>
      </c>
    </row>
    <row r="2701" spans="2:4" x14ac:dyDescent="0.25">
      <c r="B2701" t="s">
        <v>81</v>
      </c>
      <c r="C2701">
        <v>22138</v>
      </c>
      <c r="D2701" t="s">
        <v>1500</v>
      </c>
    </row>
    <row r="2702" spans="2:4" x14ac:dyDescent="0.25">
      <c r="B2702" t="s">
        <v>81</v>
      </c>
      <c r="C2702">
        <v>22140</v>
      </c>
      <c r="D2702" t="s">
        <v>1501</v>
      </c>
    </row>
    <row r="2703" spans="2:4" x14ac:dyDescent="0.25">
      <c r="B2703" t="s">
        <v>81</v>
      </c>
      <c r="C2703">
        <v>22140</v>
      </c>
      <c r="D2703" t="s">
        <v>1501</v>
      </c>
    </row>
    <row r="2704" spans="2:4" x14ac:dyDescent="0.25">
      <c r="B2704" t="s">
        <v>81</v>
      </c>
      <c r="C2704">
        <v>22140</v>
      </c>
      <c r="D2704" t="s">
        <v>1501</v>
      </c>
    </row>
    <row r="2705" spans="2:4" x14ac:dyDescent="0.25">
      <c r="B2705" t="s">
        <v>81</v>
      </c>
      <c r="C2705">
        <v>22140</v>
      </c>
      <c r="D2705" t="s">
        <v>1501</v>
      </c>
    </row>
    <row r="2706" spans="2:4" x14ac:dyDescent="0.25">
      <c r="B2706" t="s">
        <v>81</v>
      </c>
      <c r="C2706">
        <v>22140</v>
      </c>
      <c r="D2706" t="s">
        <v>1501</v>
      </c>
    </row>
    <row r="2707" spans="2:4" x14ac:dyDescent="0.25">
      <c r="B2707" t="s">
        <v>81</v>
      </c>
      <c r="C2707">
        <v>22140</v>
      </c>
      <c r="D2707" t="s">
        <v>1501</v>
      </c>
    </row>
    <row r="2708" spans="2:4" x14ac:dyDescent="0.25">
      <c r="B2708" t="s">
        <v>81</v>
      </c>
      <c r="C2708">
        <v>22140</v>
      </c>
      <c r="D2708" t="s">
        <v>1501</v>
      </c>
    </row>
    <row r="2709" spans="2:4" x14ac:dyDescent="0.25">
      <c r="B2709" t="s">
        <v>81</v>
      </c>
      <c r="C2709">
        <v>22141</v>
      </c>
      <c r="D2709" t="s">
        <v>1502</v>
      </c>
    </row>
    <row r="2710" spans="2:4" x14ac:dyDescent="0.25">
      <c r="B2710" t="s">
        <v>81</v>
      </c>
      <c r="C2710">
        <v>22141</v>
      </c>
      <c r="D2710" t="s">
        <v>1502</v>
      </c>
    </row>
    <row r="2711" spans="2:4" x14ac:dyDescent="0.25">
      <c r="B2711" t="s">
        <v>81</v>
      </c>
      <c r="C2711">
        <v>22141</v>
      </c>
      <c r="D2711" t="s">
        <v>1502</v>
      </c>
    </row>
    <row r="2712" spans="2:4" x14ac:dyDescent="0.25">
      <c r="B2712" t="s">
        <v>81</v>
      </c>
      <c r="C2712">
        <v>22142</v>
      </c>
      <c r="D2712" t="s">
        <v>1503</v>
      </c>
    </row>
    <row r="2713" spans="2:4" x14ac:dyDescent="0.25">
      <c r="B2713" t="s">
        <v>81</v>
      </c>
      <c r="C2713">
        <v>22142</v>
      </c>
      <c r="D2713" t="s">
        <v>1503</v>
      </c>
    </row>
    <row r="2714" spans="2:4" x14ac:dyDescent="0.25">
      <c r="B2714" t="s">
        <v>81</v>
      </c>
      <c r="C2714">
        <v>22142</v>
      </c>
      <c r="D2714" t="s">
        <v>1503</v>
      </c>
    </row>
    <row r="2715" spans="2:4" x14ac:dyDescent="0.25">
      <c r="B2715" t="s">
        <v>81</v>
      </c>
      <c r="C2715">
        <v>22150</v>
      </c>
      <c r="D2715" t="s">
        <v>1504</v>
      </c>
    </row>
    <row r="2716" spans="2:4" x14ac:dyDescent="0.25">
      <c r="B2716" t="s">
        <v>81</v>
      </c>
      <c r="C2716">
        <v>22150</v>
      </c>
      <c r="D2716" t="s">
        <v>1504</v>
      </c>
    </row>
    <row r="2717" spans="2:4" x14ac:dyDescent="0.25">
      <c r="B2717" t="s">
        <v>81</v>
      </c>
      <c r="C2717">
        <v>22150</v>
      </c>
      <c r="D2717" t="s">
        <v>1504</v>
      </c>
    </row>
    <row r="2718" spans="2:4" x14ac:dyDescent="0.25">
      <c r="B2718" t="s">
        <v>81</v>
      </c>
      <c r="C2718">
        <v>22150</v>
      </c>
      <c r="D2718" t="s">
        <v>1504</v>
      </c>
    </row>
    <row r="2719" spans="2:4" x14ac:dyDescent="0.25">
      <c r="B2719" t="s">
        <v>81</v>
      </c>
      <c r="C2719">
        <v>22152</v>
      </c>
      <c r="D2719" t="s">
        <v>1505</v>
      </c>
    </row>
    <row r="2720" spans="2:4" x14ac:dyDescent="0.25">
      <c r="B2720" t="s">
        <v>81</v>
      </c>
      <c r="C2720">
        <v>22152</v>
      </c>
      <c r="D2720" t="s">
        <v>1505</v>
      </c>
    </row>
    <row r="2721" spans="2:4" x14ac:dyDescent="0.25">
      <c r="B2721" t="s">
        <v>81</v>
      </c>
      <c r="C2721">
        <v>22153</v>
      </c>
      <c r="D2721" t="s">
        <v>1506</v>
      </c>
    </row>
    <row r="2722" spans="2:4" x14ac:dyDescent="0.25">
      <c r="B2722" t="s">
        <v>81</v>
      </c>
      <c r="C2722">
        <v>22153</v>
      </c>
      <c r="D2722" t="s">
        <v>1506</v>
      </c>
    </row>
    <row r="2723" spans="2:4" x14ac:dyDescent="0.25">
      <c r="B2723" t="s">
        <v>81</v>
      </c>
      <c r="C2723">
        <v>22154</v>
      </c>
      <c r="D2723" t="s">
        <v>1507</v>
      </c>
    </row>
    <row r="2724" spans="2:4" x14ac:dyDescent="0.25">
      <c r="B2724" t="s">
        <v>81</v>
      </c>
      <c r="C2724">
        <v>22154</v>
      </c>
      <c r="D2724" t="s">
        <v>1507</v>
      </c>
    </row>
    <row r="2725" spans="2:4" x14ac:dyDescent="0.25">
      <c r="B2725" t="s">
        <v>81</v>
      </c>
      <c r="C2725">
        <v>22155</v>
      </c>
      <c r="D2725" t="s">
        <v>1508</v>
      </c>
    </row>
    <row r="2726" spans="2:4" x14ac:dyDescent="0.25">
      <c r="B2726" t="s">
        <v>81</v>
      </c>
      <c r="C2726">
        <v>22155</v>
      </c>
      <c r="D2726" t="s">
        <v>1508</v>
      </c>
    </row>
    <row r="2727" spans="2:4" x14ac:dyDescent="0.25">
      <c r="B2727" t="s">
        <v>81</v>
      </c>
      <c r="C2727">
        <v>22155</v>
      </c>
      <c r="D2727" t="s">
        <v>1508</v>
      </c>
    </row>
    <row r="2728" spans="2:4" x14ac:dyDescent="0.25">
      <c r="B2728" t="s">
        <v>81</v>
      </c>
      <c r="C2728">
        <v>22155</v>
      </c>
      <c r="D2728" t="s">
        <v>1508</v>
      </c>
    </row>
    <row r="2729" spans="2:4" x14ac:dyDescent="0.25">
      <c r="B2729" t="s">
        <v>81</v>
      </c>
      <c r="C2729">
        <v>22156</v>
      </c>
      <c r="D2729" t="s">
        <v>1509</v>
      </c>
    </row>
    <row r="2730" spans="2:4" x14ac:dyDescent="0.25">
      <c r="B2730" t="s">
        <v>81</v>
      </c>
      <c r="C2730">
        <v>22156</v>
      </c>
      <c r="D2730" t="s">
        <v>1509</v>
      </c>
    </row>
    <row r="2731" spans="2:4" x14ac:dyDescent="0.25">
      <c r="B2731" t="s">
        <v>81</v>
      </c>
      <c r="C2731">
        <v>22157</v>
      </c>
      <c r="D2731" t="s">
        <v>1510</v>
      </c>
    </row>
    <row r="2732" spans="2:4" x14ac:dyDescent="0.25">
      <c r="B2732" t="s">
        <v>81</v>
      </c>
      <c r="C2732">
        <v>22157</v>
      </c>
      <c r="D2732" t="s">
        <v>1510</v>
      </c>
    </row>
    <row r="2733" spans="2:4" x14ac:dyDescent="0.25">
      <c r="B2733" t="s">
        <v>81</v>
      </c>
      <c r="C2733">
        <v>22158</v>
      </c>
      <c r="D2733" t="s">
        <v>1511</v>
      </c>
    </row>
    <row r="2734" spans="2:4" x14ac:dyDescent="0.25">
      <c r="B2734" t="s">
        <v>81</v>
      </c>
      <c r="C2734">
        <v>22158</v>
      </c>
      <c r="D2734" t="s">
        <v>1511</v>
      </c>
    </row>
    <row r="2735" spans="2:4" x14ac:dyDescent="0.25">
      <c r="B2735" t="s">
        <v>81</v>
      </c>
      <c r="C2735">
        <v>22158</v>
      </c>
      <c r="D2735" t="s">
        <v>1511</v>
      </c>
    </row>
    <row r="2736" spans="2:4" x14ac:dyDescent="0.25">
      <c r="B2736" t="s">
        <v>81</v>
      </c>
      <c r="C2736">
        <v>22158</v>
      </c>
      <c r="D2736" t="s">
        <v>1511</v>
      </c>
    </row>
    <row r="2737" spans="2:4" x14ac:dyDescent="0.25">
      <c r="B2737" t="s">
        <v>81</v>
      </c>
      <c r="C2737">
        <v>22159</v>
      </c>
      <c r="D2737" t="s">
        <v>1512</v>
      </c>
    </row>
    <row r="2738" spans="2:4" x14ac:dyDescent="0.25">
      <c r="B2738" t="s">
        <v>81</v>
      </c>
      <c r="C2738">
        <v>22159</v>
      </c>
      <c r="D2738" t="s">
        <v>1512</v>
      </c>
    </row>
    <row r="2739" spans="2:4" x14ac:dyDescent="0.25">
      <c r="B2739" t="s">
        <v>81</v>
      </c>
      <c r="C2739">
        <v>22159</v>
      </c>
      <c r="D2739" t="s">
        <v>1512</v>
      </c>
    </row>
    <row r="2740" spans="2:4" x14ac:dyDescent="0.25">
      <c r="B2740" t="s">
        <v>81</v>
      </c>
      <c r="C2740">
        <v>22159</v>
      </c>
      <c r="D2740" t="s">
        <v>1512</v>
      </c>
    </row>
    <row r="2741" spans="2:4" x14ac:dyDescent="0.25">
      <c r="B2741" t="s">
        <v>81</v>
      </c>
      <c r="C2741">
        <v>22160</v>
      </c>
      <c r="D2741" t="s">
        <v>1513</v>
      </c>
    </row>
    <row r="2742" spans="2:4" x14ac:dyDescent="0.25">
      <c r="B2742" t="s">
        <v>81</v>
      </c>
      <c r="C2742">
        <v>22160</v>
      </c>
      <c r="D2742" t="s">
        <v>1513</v>
      </c>
    </row>
    <row r="2743" spans="2:4" x14ac:dyDescent="0.25">
      <c r="B2743" t="s">
        <v>81</v>
      </c>
      <c r="C2743">
        <v>22160</v>
      </c>
      <c r="D2743" t="s">
        <v>1513</v>
      </c>
    </row>
    <row r="2744" spans="2:4" x14ac:dyDescent="0.25">
      <c r="B2744" t="s">
        <v>81</v>
      </c>
      <c r="C2744">
        <v>22160</v>
      </c>
      <c r="D2744" t="s">
        <v>1513</v>
      </c>
    </row>
    <row r="2745" spans="2:4" x14ac:dyDescent="0.25">
      <c r="B2745" t="s">
        <v>81</v>
      </c>
      <c r="C2745">
        <v>22160</v>
      </c>
      <c r="D2745" t="s">
        <v>1513</v>
      </c>
    </row>
    <row r="2746" spans="2:4" x14ac:dyDescent="0.25">
      <c r="B2746" t="s">
        <v>81</v>
      </c>
      <c r="C2746">
        <v>22161</v>
      </c>
      <c r="D2746" t="s">
        <v>1514</v>
      </c>
    </row>
    <row r="2747" spans="2:4" x14ac:dyDescent="0.25">
      <c r="B2747" t="s">
        <v>81</v>
      </c>
      <c r="C2747">
        <v>22161</v>
      </c>
      <c r="D2747" t="s">
        <v>1514</v>
      </c>
    </row>
    <row r="2748" spans="2:4" x14ac:dyDescent="0.25">
      <c r="B2748" t="s">
        <v>81</v>
      </c>
      <c r="C2748">
        <v>22162</v>
      </c>
      <c r="D2748" t="s">
        <v>1515</v>
      </c>
    </row>
    <row r="2749" spans="2:4" x14ac:dyDescent="0.25">
      <c r="B2749" t="s">
        <v>81</v>
      </c>
      <c r="C2749">
        <v>22162</v>
      </c>
      <c r="D2749" t="s">
        <v>1515</v>
      </c>
    </row>
    <row r="2750" spans="2:4" x14ac:dyDescent="0.25">
      <c r="B2750" t="s">
        <v>81</v>
      </c>
      <c r="C2750">
        <v>22163</v>
      </c>
      <c r="D2750" t="s">
        <v>1516</v>
      </c>
    </row>
    <row r="2751" spans="2:4" x14ac:dyDescent="0.25">
      <c r="B2751" t="s">
        <v>81</v>
      </c>
      <c r="C2751">
        <v>22163</v>
      </c>
      <c r="D2751" t="s">
        <v>1516</v>
      </c>
    </row>
    <row r="2752" spans="2:4" x14ac:dyDescent="0.25">
      <c r="B2752" t="s">
        <v>81</v>
      </c>
      <c r="C2752">
        <v>22164</v>
      </c>
      <c r="D2752" t="s">
        <v>1517</v>
      </c>
    </row>
    <row r="2753" spans="2:4" x14ac:dyDescent="0.25">
      <c r="B2753" t="s">
        <v>81</v>
      </c>
      <c r="C2753">
        <v>22165</v>
      </c>
      <c r="D2753" t="s">
        <v>1518</v>
      </c>
    </row>
    <row r="2754" spans="2:4" x14ac:dyDescent="0.25">
      <c r="B2754" t="s">
        <v>81</v>
      </c>
      <c r="C2754">
        <v>22166</v>
      </c>
      <c r="D2754" t="s">
        <v>1519</v>
      </c>
    </row>
    <row r="2755" spans="2:4" x14ac:dyDescent="0.25">
      <c r="B2755" t="s">
        <v>81</v>
      </c>
      <c r="C2755">
        <v>22167</v>
      </c>
      <c r="D2755" t="s">
        <v>1520</v>
      </c>
    </row>
    <row r="2756" spans="2:4" x14ac:dyDescent="0.25">
      <c r="B2756" t="s">
        <v>81</v>
      </c>
      <c r="C2756">
        <v>22168</v>
      </c>
      <c r="D2756" t="s">
        <v>1521</v>
      </c>
    </row>
    <row r="2757" spans="2:4" x14ac:dyDescent="0.25">
      <c r="B2757" t="s">
        <v>81</v>
      </c>
      <c r="C2757">
        <v>22169</v>
      </c>
      <c r="D2757" t="s">
        <v>1522</v>
      </c>
    </row>
    <row r="2758" spans="2:4" x14ac:dyDescent="0.25">
      <c r="B2758" t="s">
        <v>81</v>
      </c>
      <c r="C2758">
        <v>22170</v>
      </c>
      <c r="D2758" t="s">
        <v>1523</v>
      </c>
    </row>
    <row r="2759" spans="2:4" x14ac:dyDescent="0.25">
      <c r="B2759" t="s">
        <v>81</v>
      </c>
      <c r="C2759">
        <v>22170</v>
      </c>
      <c r="D2759" t="s">
        <v>1523</v>
      </c>
    </row>
    <row r="2760" spans="2:4" x14ac:dyDescent="0.25">
      <c r="B2760" t="s">
        <v>81</v>
      </c>
      <c r="C2760">
        <v>22171</v>
      </c>
      <c r="D2760" t="s">
        <v>1524</v>
      </c>
    </row>
    <row r="2761" spans="2:4" x14ac:dyDescent="0.25">
      <c r="B2761" t="s">
        <v>81</v>
      </c>
      <c r="C2761">
        <v>22172</v>
      </c>
      <c r="D2761" t="s">
        <v>1525</v>
      </c>
    </row>
    <row r="2762" spans="2:4" x14ac:dyDescent="0.25">
      <c r="B2762" t="s">
        <v>81</v>
      </c>
      <c r="C2762">
        <v>22172</v>
      </c>
      <c r="D2762" t="s">
        <v>1525</v>
      </c>
    </row>
    <row r="2763" spans="2:4" x14ac:dyDescent="0.25">
      <c r="B2763" t="s">
        <v>81</v>
      </c>
      <c r="C2763">
        <v>22174</v>
      </c>
      <c r="D2763" t="s">
        <v>1526</v>
      </c>
    </row>
    <row r="2764" spans="2:4" x14ac:dyDescent="0.25">
      <c r="B2764" t="s">
        <v>81</v>
      </c>
      <c r="C2764">
        <v>22175</v>
      </c>
      <c r="D2764" t="s">
        <v>1527</v>
      </c>
    </row>
    <row r="2765" spans="2:4" x14ac:dyDescent="0.25">
      <c r="B2765" t="s">
        <v>81</v>
      </c>
      <c r="C2765">
        <v>22175</v>
      </c>
      <c r="D2765" t="s">
        <v>1527</v>
      </c>
    </row>
    <row r="2766" spans="2:4" x14ac:dyDescent="0.25">
      <c r="B2766" t="s">
        <v>81</v>
      </c>
      <c r="C2766">
        <v>22176</v>
      </c>
      <c r="D2766" t="s">
        <v>1528</v>
      </c>
    </row>
    <row r="2767" spans="2:4" x14ac:dyDescent="0.25">
      <c r="B2767" t="s">
        <v>81</v>
      </c>
      <c r="C2767">
        <v>22176</v>
      </c>
      <c r="D2767" t="s">
        <v>1528</v>
      </c>
    </row>
    <row r="2768" spans="2:4" x14ac:dyDescent="0.25">
      <c r="B2768" t="s">
        <v>81</v>
      </c>
      <c r="C2768">
        <v>22179</v>
      </c>
      <c r="D2768" t="s">
        <v>1529</v>
      </c>
    </row>
    <row r="2769" spans="2:4" x14ac:dyDescent="0.25">
      <c r="B2769" t="s">
        <v>81</v>
      </c>
      <c r="C2769">
        <v>22179</v>
      </c>
      <c r="D2769" t="s">
        <v>1529</v>
      </c>
    </row>
    <row r="2770" spans="2:4" x14ac:dyDescent="0.25">
      <c r="B2770" t="s">
        <v>81</v>
      </c>
      <c r="C2770">
        <v>22180</v>
      </c>
      <c r="D2770" t="s">
        <v>1530</v>
      </c>
    </row>
    <row r="2771" spans="2:4" x14ac:dyDescent="0.25">
      <c r="B2771" t="s">
        <v>81</v>
      </c>
      <c r="C2771">
        <v>22180</v>
      </c>
      <c r="D2771" t="s">
        <v>1530</v>
      </c>
    </row>
    <row r="2772" spans="2:4" x14ac:dyDescent="0.25">
      <c r="B2772" t="s">
        <v>81</v>
      </c>
      <c r="C2772">
        <v>22180</v>
      </c>
      <c r="D2772" t="s">
        <v>1530</v>
      </c>
    </row>
    <row r="2773" spans="2:4" x14ac:dyDescent="0.25">
      <c r="B2773" t="s">
        <v>81</v>
      </c>
      <c r="C2773">
        <v>22180</v>
      </c>
      <c r="D2773" t="s">
        <v>1530</v>
      </c>
    </row>
    <row r="2774" spans="2:4" x14ac:dyDescent="0.25">
      <c r="B2774" t="s">
        <v>81</v>
      </c>
      <c r="C2774">
        <v>22182</v>
      </c>
      <c r="D2774" t="s">
        <v>1531</v>
      </c>
    </row>
    <row r="2775" spans="2:4" x14ac:dyDescent="0.25">
      <c r="B2775" t="s">
        <v>81</v>
      </c>
      <c r="C2775">
        <v>22182</v>
      </c>
      <c r="D2775" t="s">
        <v>1531</v>
      </c>
    </row>
    <row r="2776" spans="2:4" x14ac:dyDescent="0.25">
      <c r="B2776" t="s">
        <v>81</v>
      </c>
      <c r="C2776">
        <v>22183</v>
      </c>
      <c r="D2776" t="s">
        <v>1532</v>
      </c>
    </row>
    <row r="2777" spans="2:4" x14ac:dyDescent="0.25">
      <c r="B2777" t="s">
        <v>81</v>
      </c>
      <c r="C2777">
        <v>22184</v>
      </c>
      <c r="D2777" t="s">
        <v>1533</v>
      </c>
    </row>
    <row r="2778" spans="2:4" x14ac:dyDescent="0.25">
      <c r="B2778" t="s">
        <v>81</v>
      </c>
      <c r="C2778">
        <v>22185</v>
      </c>
      <c r="D2778" t="s">
        <v>1534</v>
      </c>
    </row>
    <row r="2779" spans="2:4" x14ac:dyDescent="0.25">
      <c r="B2779" t="s">
        <v>81</v>
      </c>
      <c r="C2779">
        <v>22185</v>
      </c>
      <c r="D2779" t="s">
        <v>1534</v>
      </c>
    </row>
    <row r="2780" spans="2:4" x14ac:dyDescent="0.25">
      <c r="B2780" t="s">
        <v>81</v>
      </c>
      <c r="C2780">
        <v>22185</v>
      </c>
      <c r="D2780" t="s">
        <v>1534</v>
      </c>
    </row>
    <row r="2781" spans="2:4" x14ac:dyDescent="0.25">
      <c r="B2781" t="s">
        <v>81</v>
      </c>
      <c r="C2781">
        <v>22185</v>
      </c>
      <c r="D2781" t="s">
        <v>1534</v>
      </c>
    </row>
    <row r="2782" spans="2:4" x14ac:dyDescent="0.25">
      <c r="B2782" t="s">
        <v>81</v>
      </c>
      <c r="C2782">
        <v>22186</v>
      </c>
      <c r="D2782" t="s">
        <v>1535</v>
      </c>
    </row>
    <row r="2783" spans="2:4" x14ac:dyDescent="0.25">
      <c r="B2783" t="s">
        <v>81</v>
      </c>
      <c r="C2783">
        <v>22187</v>
      </c>
      <c r="D2783" t="s">
        <v>1536</v>
      </c>
    </row>
    <row r="2784" spans="2:4" x14ac:dyDescent="0.25">
      <c r="B2784" t="s">
        <v>81</v>
      </c>
      <c r="C2784">
        <v>22188</v>
      </c>
      <c r="D2784" t="s">
        <v>1537</v>
      </c>
    </row>
    <row r="2785" spans="2:4" x14ac:dyDescent="0.25">
      <c r="B2785" t="s">
        <v>81</v>
      </c>
      <c r="C2785">
        <v>22190</v>
      </c>
      <c r="D2785" t="s">
        <v>1538</v>
      </c>
    </row>
    <row r="2786" spans="2:4" x14ac:dyDescent="0.25">
      <c r="B2786" t="s">
        <v>81</v>
      </c>
      <c r="C2786">
        <v>22190</v>
      </c>
      <c r="D2786" t="s">
        <v>1538</v>
      </c>
    </row>
    <row r="2787" spans="2:4" x14ac:dyDescent="0.25">
      <c r="B2787" t="s">
        <v>81</v>
      </c>
      <c r="C2787">
        <v>22191</v>
      </c>
      <c r="D2787" t="s">
        <v>1539</v>
      </c>
    </row>
    <row r="2788" spans="2:4" x14ac:dyDescent="0.25">
      <c r="B2788" t="s">
        <v>81</v>
      </c>
      <c r="C2788">
        <v>22192</v>
      </c>
      <c r="D2788" t="s">
        <v>1540</v>
      </c>
    </row>
    <row r="2789" spans="2:4" x14ac:dyDescent="0.25">
      <c r="B2789" t="s">
        <v>81</v>
      </c>
      <c r="C2789">
        <v>22193</v>
      </c>
      <c r="D2789" t="s">
        <v>1541</v>
      </c>
    </row>
    <row r="2790" spans="2:4" x14ac:dyDescent="0.25">
      <c r="B2790" t="s">
        <v>81</v>
      </c>
      <c r="C2790">
        <v>22194</v>
      </c>
      <c r="D2790" t="s">
        <v>1542</v>
      </c>
    </row>
    <row r="2791" spans="2:4" x14ac:dyDescent="0.25">
      <c r="B2791" t="s">
        <v>81</v>
      </c>
      <c r="C2791">
        <v>22195</v>
      </c>
      <c r="D2791" t="s">
        <v>1543</v>
      </c>
    </row>
    <row r="2792" spans="2:4" x14ac:dyDescent="0.25">
      <c r="B2792" t="s">
        <v>81</v>
      </c>
      <c r="C2792">
        <v>22195</v>
      </c>
      <c r="D2792" t="s">
        <v>1543</v>
      </c>
    </row>
    <row r="2793" spans="2:4" x14ac:dyDescent="0.25">
      <c r="B2793" t="s">
        <v>81</v>
      </c>
      <c r="C2793">
        <v>22196</v>
      </c>
      <c r="D2793" t="s">
        <v>1544</v>
      </c>
    </row>
    <row r="2794" spans="2:4" x14ac:dyDescent="0.25">
      <c r="B2794" t="s">
        <v>81</v>
      </c>
      <c r="C2794">
        <v>22197</v>
      </c>
      <c r="D2794" t="s">
        <v>1545</v>
      </c>
    </row>
    <row r="2795" spans="2:4" x14ac:dyDescent="0.25">
      <c r="B2795" t="s">
        <v>81</v>
      </c>
      <c r="C2795">
        <v>22198</v>
      </c>
      <c r="D2795" t="s">
        <v>1546</v>
      </c>
    </row>
    <row r="2796" spans="2:4" x14ac:dyDescent="0.25">
      <c r="B2796" t="s">
        <v>81</v>
      </c>
      <c r="C2796">
        <v>22210</v>
      </c>
      <c r="D2796" t="s">
        <v>1547</v>
      </c>
    </row>
    <row r="2797" spans="2:4" x14ac:dyDescent="0.25">
      <c r="B2797" t="s">
        <v>81</v>
      </c>
      <c r="C2797">
        <v>22210</v>
      </c>
      <c r="D2797" t="s">
        <v>1547</v>
      </c>
    </row>
    <row r="2798" spans="2:4" x14ac:dyDescent="0.25">
      <c r="B2798" t="s">
        <v>81</v>
      </c>
      <c r="C2798">
        <v>22210</v>
      </c>
      <c r="D2798" t="s">
        <v>1547</v>
      </c>
    </row>
    <row r="2799" spans="2:4" x14ac:dyDescent="0.25">
      <c r="B2799" t="s">
        <v>81</v>
      </c>
      <c r="C2799">
        <v>22210</v>
      </c>
      <c r="D2799" t="s">
        <v>1547</v>
      </c>
    </row>
    <row r="2800" spans="2:4" x14ac:dyDescent="0.25">
      <c r="B2800" t="s">
        <v>81</v>
      </c>
      <c r="C2800">
        <v>22211</v>
      </c>
      <c r="D2800" t="s">
        <v>1548</v>
      </c>
    </row>
    <row r="2801" spans="2:4" x14ac:dyDescent="0.25">
      <c r="B2801" t="s">
        <v>81</v>
      </c>
      <c r="C2801">
        <v>22212</v>
      </c>
      <c r="D2801" t="s">
        <v>1549</v>
      </c>
    </row>
    <row r="2802" spans="2:4" x14ac:dyDescent="0.25">
      <c r="B2802" t="s">
        <v>81</v>
      </c>
      <c r="C2802">
        <v>22213</v>
      </c>
      <c r="D2802" t="s">
        <v>1550</v>
      </c>
    </row>
    <row r="2803" spans="2:4" x14ac:dyDescent="0.25">
      <c r="B2803" t="s">
        <v>81</v>
      </c>
      <c r="C2803">
        <v>22214</v>
      </c>
      <c r="D2803" t="s">
        <v>1551</v>
      </c>
    </row>
    <row r="2804" spans="2:4" x14ac:dyDescent="0.25">
      <c r="B2804" t="s">
        <v>81</v>
      </c>
      <c r="C2804">
        <v>22215</v>
      </c>
      <c r="D2804" t="s">
        <v>1552</v>
      </c>
    </row>
    <row r="2805" spans="2:4" x14ac:dyDescent="0.25">
      <c r="B2805" t="s">
        <v>81</v>
      </c>
      <c r="C2805">
        <v>22215</v>
      </c>
      <c r="D2805" t="s">
        <v>1552</v>
      </c>
    </row>
    <row r="2806" spans="2:4" x14ac:dyDescent="0.25">
      <c r="B2806" t="s">
        <v>81</v>
      </c>
      <c r="C2806">
        <v>22216</v>
      </c>
      <c r="D2806" t="s">
        <v>1553</v>
      </c>
    </row>
    <row r="2807" spans="2:4" x14ac:dyDescent="0.25">
      <c r="B2807" t="s">
        <v>81</v>
      </c>
      <c r="C2807">
        <v>22217</v>
      </c>
      <c r="D2807" t="s">
        <v>1554</v>
      </c>
    </row>
    <row r="2808" spans="2:4" x14ac:dyDescent="0.25">
      <c r="B2808" t="s">
        <v>81</v>
      </c>
      <c r="C2808">
        <v>22220</v>
      </c>
      <c r="D2808" t="s">
        <v>1555</v>
      </c>
    </row>
    <row r="2809" spans="2:4" x14ac:dyDescent="0.25">
      <c r="B2809" t="s">
        <v>81</v>
      </c>
      <c r="C2809">
        <v>22220</v>
      </c>
      <c r="D2809" t="s">
        <v>1555</v>
      </c>
    </row>
    <row r="2810" spans="2:4" x14ac:dyDescent="0.25">
      <c r="B2810" t="s">
        <v>81</v>
      </c>
      <c r="C2810">
        <v>22220</v>
      </c>
      <c r="D2810" t="s">
        <v>1555</v>
      </c>
    </row>
    <row r="2811" spans="2:4" x14ac:dyDescent="0.25">
      <c r="B2811" t="s">
        <v>81</v>
      </c>
      <c r="C2811">
        <v>22220</v>
      </c>
      <c r="D2811" t="s">
        <v>1555</v>
      </c>
    </row>
    <row r="2812" spans="2:4" x14ac:dyDescent="0.25">
      <c r="B2812" t="s">
        <v>81</v>
      </c>
      <c r="C2812">
        <v>22220</v>
      </c>
      <c r="D2812" t="s">
        <v>1555</v>
      </c>
    </row>
    <row r="2813" spans="2:4" x14ac:dyDescent="0.25">
      <c r="B2813" t="s">
        <v>81</v>
      </c>
      <c r="C2813">
        <v>22222</v>
      </c>
      <c r="D2813" t="s">
        <v>1556</v>
      </c>
    </row>
    <row r="2814" spans="2:4" x14ac:dyDescent="0.25">
      <c r="B2814" t="s">
        <v>81</v>
      </c>
      <c r="C2814">
        <v>22224</v>
      </c>
      <c r="D2814" t="s">
        <v>1557</v>
      </c>
    </row>
    <row r="2815" spans="2:4" x14ac:dyDescent="0.25">
      <c r="B2815" t="s">
        <v>81</v>
      </c>
      <c r="C2815">
        <v>22226</v>
      </c>
      <c r="D2815" t="s">
        <v>1558</v>
      </c>
    </row>
    <row r="2816" spans="2:4" x14ac:dyDescent="0.25">
      <c r="B2816" t="s">
        <v>81</v>
      </c>
      <c r="C2816">
        <v>22227</v>
      </c>
      <c r="D2816" t="s">
        <v>1559</v>
      </c>
    </row>
    <row r="2817" spans="2:4" x14ac:dyDescent="0.25">
      <c r="B2817" t="s">
        <v>81</v>
      </c>
      <c r="C2817">
        <v>22227</v>
      </c>
      <c r="D2817" t="s">
        <v>1559</v>
      </c>
    </row>
    <row r="2818" spans="2:4" x14ac:dyDescent="0.25">
      <c r="B2818" t="s">
        <v>81</v>
      </c>
      <c r="C2818">
        <v>22228</v>
      </c>
      <c r="D2818" t="s">
        <v>1560</v>
      </c>
    </row>
    <row r="2819" spans="2:4" x14ac:dyDescent="0.25">
      <c r="B2819" t="s">
        <v>81</v>
      </c>
      <c r="C2819">
        <v>22229</v>
      </c>
      <c r="D2819" t="s">
        <v>1561</v>
      </c>
    </row>
    <row r="2820" spans="2:4" x14ac:dyDescent="0.25">
      <c r="B2820" t="s">
        <v>81</v>
      </c>
      <c r="C2820">
        <v>22231</v>
      </c>
      <c r="D2820" t="s">
        <v>1562</v>
      </c>
    </row>
    <row r="2821" spans="2:4" x14ac:dyDescent="0.25">
      <c r="B2821" t="s">
        <v>81</v>
      </c>
      <c r="C2821">
        <v>22232</v>
      </c>
      <c r="D2821" t="s">
        <v>1563</v>
      </c>
    </row>
    <row r="2822" spans="2:4" x14ac:dyDescent="0.25">
      <c r="B2822" t="s">
        <v>81</v>
      </c>
      <c r="C2822">
        <v>22233</v>
      </c>
      <c r="D2822" t="s">
        <v>1564</v>
      </c>
    </row>
    <row r="2823" spans="2:4" x14ac:dyDescent="0.25">
      <c r="B2823" t="s">
        <v>81</v>
      </c>
      <c r="C2823">
        <v>22233</v>
      </c>
      <c r="D2823" t="s">
        <v>1564</v>
      </c>
    </row>
    <row r="2824" spans="2:4" x14ac:dyDescent="0.25">
      <c r="B2824" t="s">
        <v>81</v>
      </c>
      <c r="C2824">
        <v>22233</v>
      </c>
      <c r="D2824" t="s">
        <v>1564</v>
      </c>
    </row>
    <row r="2825" spans="2:4" x14ac:dyDescent="0.25">
      <c r="B2825" t="s">
        <v>81</v>
      </c>
      <c r="C2825">
        <v>22234</v>
      </c>
      <c r="D2825" t="s">
        <v>1565</v>
      </c>
    </row>
    <row r="2826" spans="2:4" x14ac:dyDescent="0.25">
      <c r="B2826" t="s">
        <v>81</v>
      </c>
      <c r="C2826">
        <v>22234</v>
      </c>
      <c r="D2826" t="s">
        <v>1565</v>
      </c>
    </row>
    <row r="2827" spans="2:4" x14ac:dyDescent="0.25">
      <c r="B2827" t="s">
        <v>81</v>
      </c>
      <c r="C2827">
        <v>22234</v>
      </c>
      <c r="D2827" t="s">
        <v>1565</v>
      </c>
    </row>
    <row r="2828" spans="2:4" x14ac:dyDescent="0.25">
      <c r="B2828" t="s">
        <v>81</v>
      </c>
      <c r="C2828">
        <v>22235</v>
      </c>
      <c r="D2828" t="s">
        <v>1566</v>
      </c>
    </row>
    <row r="2829" spans="2:4" x14ac:dyDescent="0.25">
      <c r="B2829" t="s">
        <v>81</v>
      </c>
      <c r="C2829">
        <v>22236</v>
      </c>
      <c r="D2829" t="s">
        <v>1567</v>
      </c>
    </row>
    <row r="2830" spans="2:4" x14ac:dyDescent="0.25">
      <c r="B2830" t="s">
        <v>81</v>
      </c>
      <c r="C2830">
        <v>22237</v>
      </c>
      <c r="D2830" t="s">
        <v>1568</v>
      </c>
    </row>
    <row r="2831" spans="2:4" x14ac:dyDescent="0.25">
      <c r="B2831" t="s">
        <v>81</v>
      </c>
      <c r="C2831">
        <v>22237</v>
      </c>
      <c r="D2831" t="s">
        <v>1568</v>
      </c>
    </row>
    <row r="2832" spans="2:4" x14ac:dyDescent="0.25">
      <c r="B2832" t="s">
        <v>81</v>
      </c>
      <c r="C2832">
        <v>22237</v>
      </c>
      <c r="D2832" t="s">
        <v>1568</v>
      </c>
    </row>
    <row r="2833" spans="2:4" x14ac:dyDescent="0.25">
      <c r="B2833" t="s">
        <v>81</v>
      </c>
      <c r="C2833">
        <v>22238</v>
      </c>
      <c r="D2833" t="s">
        <v>1569</v>
      </c>
    </row>
    <row r="2834" spans="2:4" x14ac:dyDescent="0.25">
      <c r="B2834" t="s">
        <v>81</v>
      </c>
      <c r="C2834">
        <v>22238</v>
      </c>
      <c r="D2834" t="s">
        <v>1569</v>
      </c>
    </row>
    <row r="2835" spans="2:4" x14ac:dyDescent="0.25">
      <c r="B2835" t="s">
        <v>81</v>
      </c>
      <c r="C2835">
        <v>22238</v>
      </c>
      <c r="D2835" t="s">
        <v>1569</v>
      </c>
    </row>
    <row r="2836" spans="2:4" x14ac:dyDescent="0.25">
      <c r="B2836" t="s">
        <v>81</v>
      </c>
      <c r="C2836">
        <v>22238</v>
      </c>
      <c r="D2836" t="s">
        <v>1569</v>
      </c>
    </row>
    <row r="2837" spans="2:4" x14ac:dyDescent="0.25">
      <c r="B2837" t="s">
        <v>81</v>
      </c>
      <c r="C2837">
        <v>22239</v>
      </c>
      <c r="D2837" t="s">
        <v>1570</v>
      </c>
    </row>
    <row r="2838" spans="2:4" x14ac:dyDescent="0.25">
      <c r="B2838" t="s">
        <v>81</v>
      </c>
      <c r="C2838">
        <v>22240</v>
      </c>
      <c r="D2838" t="s">
        <v>1571</v>
      </c>
    </row>
    <row r="2839" spans="2:4" x14ac:dyDescent="0.25">
      <c r="B2839" t="s">
        <v>81</v>
      </c>
      <c r="C2839">
        <v>22241</v>
      </c>
      <c r="D2839" t="s">
        <v>1572</v>
      </c>
    </row>
    <row r="2840" spans="2:4" x14ac:dyDescent="0.25">
      <c r="B2840" t="s">
        <v>81</v>
      </c>
      <c r="C2840">
        <v>22242</v>
      </c>
      <c r="D2840" t="s">
        <v>1573</v>
      </c>
    </row>
    <row r="2841" spans="2:4" x14ac:dyDescent="0.25">
      <c r="B2841" t="s">
        <v>81</v>
      </c>
      <c r="C2841">
        <v>22242</v>
      </c>
      <c r="D2841" t="s">
        <v>1573</v>
      </c>
    </row>
    <row r="2842" spans="2:4" x14ac:dyDescent="0.25">
      <c r="B2842" t="s">
        <v>81</v>
      </c>
      <c r="C2842">
        <v>22242</v>
      </c>
      <c r="D2842" t="s">
        <v>1573</v>
      </c>
    </row>
    <row r="2843" spans="2:4" x14ac:dyDescent="0.25">
      <c r="B2843" t="s">
        <v>81</v>
      </c>
      <c r="C2843">
        <v>22242</v>
      </c>
      <c r="D2843" t="s">
        <v>1573</v>
      </c>
    </row>
    <row r="2844" spans="2:4" x14ac:dyDescent="0.25">
      <c r="B2844" t="s">
        <v>81</v>
      </c>
      <c r="C2844">
        <v>22243</v>
      </c>
      <c r="D2844" t="s">
        <v>1574</v>
      </c>
    </row>
    <row r="2845" spans="2:4" x14ac:dyDescent="0.25">
      <c r="B2845" t="s">
        <v>81</v>
      </c>
      <c r="C2845">
        <v>22244</v>
      </c>
      <c r="D2845" t="s">
        <v>1575</v>
      </c>
    </row>
    <row r="2846" spans="2:4" x14ac:dyDescent="0.25">
      <c r="B2846" t="s">
        <v>81</v>
      </c>
      <c r="C2846">
        <v>22244</v>
      </c>
      <c r="D2846" t="s">
        <v>1575</v>
      </c>
    </row>
    <row r="2847" spans="2:4" x14ac:dyDescent="0.25">
      <c r="B2847" t="s">
        <v>81</v>
      </c>
      <c r="C2847">
        <v>22245</v>
      </c>
      <c r="D2847" t="s">
        <v>1576</v>
      </c>
    </row>
    <row r="2848" spans="2:4" x14ac:dyDescent="0.25">
      <c r="B2848" t="s">
        <v>81</v>
      </c>
      <c r="C2848">
        <v>22246</v>
      </c>
      <c r="D2848" t="s">
        <v>1577</v>
      </c>
    </row>
    <row r="2849" spans="2:4" x14ac:dyDescent="0.25">
      <c r="B2849" t="s">
        <v>81</v>
      </c>
      <c r="C2849">
        <v>22246</v>
      </c>
      <c r="D2849" t="s">
        <v>1577</v>
      </c>
    </row>
    <row r="2850" spans="2:4" x14ac:dyDescent="0.25">
      <c r="B2850" t="s">
        <v>81</v>
      </c>
      <c r="C2850">
        <v>22247</v>
      </c>
      <c r="D2850" t="s">
        <v>1578</v>
      </c>
    </row>
    <row r="2851" spans="2:4" x14ac:dyDescent="0.25">
      <c r="B2851" t="s">
        <v>81</v>
      </c>
      <c r="C2851">
        <v>22248</v>
      </c>
      <c r="D2851" t="s">
        <v>1579</v>
      </c>
    </row>
    <row r="2852" spans="2:4" x14ac:dyDescent="0.25">
      <c r="B2852" t="s">
        <v>81</v>
      </c>
      <c r="C2852">
        <v>22249</v>
      </c>
      <c r="D2852" t="s">
        <v>1580</v>
      </c>
    </row>
    <row r="2853" spans="2:4" x14ac:dyDescent="0.25">
      <c r="B2853" t="s">
        <v>81</v>
      </c>
      <c r="C2853">
        <v>22250</v>
      </c>
      <c r="D2853" t="s">
        <v>1581</v>
      </c>
    </row>
    <row r="2854" spans="2:4" x14ac:dyDescent="0.25">
      <c r="B2854" t="s">
        <v>81</v>
      </c>
      <c r="C2854">
        <v>22250</v>
      </c>
      <c r="D2854" t="s">
        <v>1581</v>
      </c>
    </row>
    <row r="2855" spans="2:4" x14ac:dyDescent="0.25">
      <c r="B2855" t="s">
        <v>81</v>
      </c>
      <c r="C2855">
        <v>22250</v>
      </c>
      <c r="D2855" t="s">
        <v>1581</v>
      </c>
    </row>
    <row r="2856" spans="2:4" x14ac:dyDescent="0.25">
      <c r="B2856" t="s">
        <v>81</v>
      </c>
      <c r="C2856">
        <v>22250</v>
      </c>
      <c r="D2856" t="s">
        <v>1581</v>
      </c>
    </row>
    <row r="2857" spans="2:4" x14ac:dyDescent="0.25">
      <c r="B2857" t="s">
        <v>81</v>
      </c>
      <c r="C2857">
        <v>22250</v>
      </c>
      <c r="D2857" t="s">
        <v>1581</v>
      </c>
    </row>
    <row r="2858" spans="2:4" x14ac:dyDescent="0.25">
      <c r="B2858" t="s">
        <v>81</v>
      </c>
      <c r="C2858">
        <v>22251</v>
      </c>
      <c r="D2858" t="s">
        <v>1582</v>
      </c>
    </row>
    <row r="2859" spans="2:4" x14ac:dyDescent="0.25">
      <c r="B2859" t="s">
        <v>81</v>
      </c>
      <c r="C2859">
        <v>22251</v>
      </c>
      <c r="D2859" t="s">
        <v>1582</v>
      </c>
    </row>
    <row r="2860" spans="2:4" x14ac:dyDescent="0.25">
      <c r="B2860" t="s">
        <v>81</v>
      </c>
      <c r="C2860">
        <v>22252</v>
      </c>
      <c r="D2860" t="s">
        <v>1583</v>
      </c>
    </row>
    <row r="2861" spans="2:4" x14ac:dyDescent="0.25">
      <c r="B2861" t="s">
        <v>81</v>
      </c>
      <c r="C2861">
        <v>22252</v>
      </c>
      <c r="D2861" t="s">
        <v>1583</v>
      </c>
    </row>
    <row r="2862" spans="2:4" x14ac:dyDescent="0.25">
      <c r="B2862" t="s">
        <v>81</v>
      </c>
      <c r="C2862">
        <v>22253</v>
      </c>
      <c r="D2862" t="s">
        <v>1584</v>
      </c>
    </row>
    <row r="2863" spans="2:4" x14ac:dyDescent="0.25">
      <c r="B2863" t="s">
        <v>81</v>
      </c>
      <c r="C2863">
        <v>22253</v>
      </c>
      <c r="D2863" t="s">
        <v>1584</v>
      </c>
    </row>
    <row r="2864" spans="2:4" x14ac:dyDescent="0.25">
      <c r="B2864" t="s">
        <v>81</v>
      </c>
      <c r="C2864">
        <v>22253</v>
      </c>
      <c r="D2864" t="s">
        <v>1584</v>
      </c>
    </row>
    <row r="2865" spans="2:4" x14ac:dyDescent="0.25">
      <c r="B2865" t="s">
        <v>81</v>
      </c>
      <c r="C2865">
        <v>22253</v>
      </c>
      <c r="D2865" t="s">
        <v>1584</v>
      </c>
    </row>
    <row r="2866" spans="2:4" x14ac:dyDescent="0.25">
      <c r="B2866" t="s">
        <v>81</v>
      </c>
      <c r="C2866">
        <v>22254</v>
      </c>
      <c r="D2866" t="s">
        <v>1585</v>
      </c>
    </row>
    <row r="2867" spans="2:4" x14ac:dyDescent="0.25">
      <c r="B2867" t="s">
        <v>81</v>
      </c>
      <c r="C2867">
        <v>22255</v>
      </c>
      <c r="D2867" t="s">
        <v>1586</v>
      </c>
    </row>
    <row r="2868" spans="2:4" x14ac:dyDescent="0.25">
      <c r="B2868" t="s">
        <v>81</v>
      </c>
      <c r="C2868">
        <v>22256</v>
      </c>
      <c r="D2868" t="s">
        <v>1587</v>
      </c>
    </row>
    <row r="2869" spans="2:4" x14ac:dyDescent="0.25">
      <c r="B2869" t="s">
        <v>81</v>
      </c>
      <c r="C2869">
        <v>22260</v>
      </c>
      <c r="D2869" t="s">
        <v>1588</v>
      </c>
    </row>
    <row r="2870" spans="2:4" x14ac:dyDescent="0.25">
      <c r="B2870" t="s">
        <v>81</v>
      </c>
      <c r="C2870">
        <v>22260</v>
      </c>
      <c r="D2870" t="s">
        <v>1588</v>
      </c>
    </row>
    <row r="2871" spans="2:4" x14ac:dyDescent="0.25">
      <c r="B2871" t="s">
        <v>81</v>
      </c>
      <c r="C2871">
        <v>22260</v>
      </c>
      <c r="D2871" t="s">
        <v>1588</v>
      </c>
    </row>
    <row r="2872" spans="2:4" x14ac:dyDescent="0.25">
      <c r="B2872" t="s">
        <v>81</v>
      </c>
      <c r="C2872">
        <v>22260</v>
      </c>
      <c r="D2872" t="s">
        <v>1588</v>
      </c>
    </row>
    <row r="2873" spans="2:4" x14ac:dyDescent="0.25">
      <c r="B2873" t="s">
        <v>81</v>
      </c>
      <c r="C2873">
        <v>22260</v>
      </c>
      <c r="D2873" t="s">
        <v>1588</v>
      </c>
    </row>
    <row r="2874" spans="2:4" x14ac:dyDescent="0.25">
      <c r="B2874" t="s">
        <v>81</v>
      </c>
      <c r="C2874">
        <v>22261</v>
      </c>
      <c r="D2874" t="s">
        <v>1589</v>
      </c>
    </row>
    <row r="2875" spans="2:4" x14ac:dyDescent="0.25">
      <c r="B2875" t="s">
        <v>81</v>
      </c>
      <c r="C2875">
        <v>22261</v>
      </c>
      <c r="D2875" t="s">
        <v>1589</v>
      </c>
    </row>
    <row r="2876" spans="2:4" x14ac:dyDescent="0.25">
      <c r="B2876" t="s">
        <v>81</v>
      </c>
      <c r="C2876">
        <v>22262</v>
      </c>
      <c r="D2876" t="s">
        <v>1590</v>
      </c>
    </row>
    <row r="2877" spans="2:4" x14ac:dyDescent="0.25">
      <c r="B2877" t="s">
        <v>81</v>
      </c>
      <c r="C2877">
        <v>22262</v>
      </c>
      <c r="D2877" t="s">
        <v>1590</v>
      </c>
    </row>
    <row r="2878" spans="2:4" x14ac:dyDescent="0.25">
      <c r="B2878" t="s">
        <v>81</v>
      </c>
      <c r="C2878">
        <v>22262</v>
      </c>
      <c r="D2878" t="s">
        <v>1590</v>
      </c>
    </row>
    <row r="2879" spans="2:4" x14ac:dyDescent="0.25">
      <c r="B2879" t="s">
        <v>81</v>
      </c>
      <c r="C2879">
        <v>22262</v>
      </c>
      <c r="D2879" t="s">
        <v>1590</v>
      </c>
    </row>
    <row r="2880" spans="2:4" x14ac:dyDescent="0.25">
      <c r="B2880" t="s">
        <v>81</v>
      </c>
      <c r="C2880">
        <v>22263</v>
      </c>
      <c r="D2880" t="s">
        <v>1591</v>
      </c>
    </row>
    <row r="2881" spans="2:4" x14ac:dyDescent="0.25">
      <c r="B2881" t="s">
        <v>81</v>
      </c>
      <c r="C2881">
        <v>22264</v>
      </c>
      <c r="D2881" t="s">
        <v>1592</v>
      </c>
    </row>
    <row r="2882" spans="2:4" x14ac:dyDescent="0.25">
      <c r="B2882" t="s">
        <v>81</v>
      </c>
      <c r="C2882">
        <v>22264</v>
      </c>
      <c r="D2882" t="s">
        <v>1592</v>
      </c>
    </row>
    <row r="2883" spans="2:4" x14ac:dyDescent="0.25">
      <c r="B2883" t="s">
        <v>81</v>
      </c>
      <c r="C2883">
        <v>22264</v>
      </c>
      <c r="D2883" t="s">
        <v>1592</v>
      </c>
    </row>
    <row r="2884" spans="2:4" x14ac:dyDescent="0.25">
      <c r="B2884" t="s">
        <v>81</v>
      </c>
      <c r="C2884">
        <v>22265</v>
      </c>
      <c r="D2884" t="s">
        <v>1593</v>
      </c>
    </row>
    <row r="2885" spans="2:4" x14ac:dyDescent="0.25">
      <c r="B2885" t="s">
        <v>81</v>
      </c>
      <c r="C2885">
        <v>22265</v>
      </c>
      <c r="D2885" t="s">
        <v>1593</v>
      </c>
    </row>
    <row r="2886" spans="2:4" x14ac:dyDescent="0.25">
      <c r="B2886" t="s">
        <v>81</v>
      </c>
      <c r="C2886">
        <v>22265</v>
      </c>
      <c r="D2886" t="s">
        <v>1593</v>
      </c>
    </row>
    <row r="2887" spans="2:4" x14ac:dyDescent="0.25">
      <c r="B2887" t="s">
        <v>81</v>
      </c>
      <c r="C2887">
        <v>22265</v>
      </c>
      <c r="D2887" t="s">
        <v>1593</v>
      </c>
    </row>
    <row r="2888" spans="2:4" x14ac:dyDescent="0.25">
      <c r="B2888" t="s">
        <v>81</v>
      </c>
      <c r="C2888">
        <v>22266</v>
      </c>
      <c r="D2888" t="s">
        <v>1594</v>
      </c>
    </row>
    <row r="2889" spans="2:4" x14ac:dyDescent="0.25">
      <c r="B2889" t="s">
        <v>81</v>
      </c>
      <c r="C2889">
        <v>22266</v>
      </c>
      <c r="D2889" t="s">
        <v>1594</v>
      </c>
    </row>
    <row r="2890" spans="2:4" x14ac:dyDescent="0.25">
      <c r="B2890" t="s">
        <v>81</v>
      </c>
      <c r="C2890">
        <v>22267</v>
      </c>
      <c r="D2890" t="s">
        <v>1595</v>
      </c>
    </row>
    <row r="2891" spans="2:4" x14ac:dyDescent="0.25">
      <c r="B2891" t="s">
        <v>81</v>
      </c>
      <c r="C2891">
        <v>22267</v>
      </c>
      <c r="D2891" t="s">
        <v>1595</v>
      </c>
    </row>
    <row r="2892" spans="2:4" x14ac:dyDescent="0.25">
      <c r="B2892" t="s">
        <v>81</v>
      </c>
      <c r="C2892">
        <v>22268</v>
      </c>
      <c r="D2892" t="s">
        <v>1596</v>
      </c>
    </row>
    <row r="2893" spans="2:4" x14ac:dyDescent="0.25">
      <c r="B2893" t="s">
        <v>81</v>
      </c>
      <c r="C2893">
        <v>22268</v>
      </c>
      <c r="D2893" t="s">
        <v>1596</v>
      </c>
    </row>
    <row r="2894" spans="2:4" x14ac:dyDescent="0.25">
      <c r="B2894" t="s">
        <v>81</v>
      </c>
      <c r="C2894">
        <v>22269</v>
      </c>
      <c r="D2894" t="s">
        <v>1597</v>
      </c>
    </row>
    <row r="2895" spans="2:4" x14ac:dyDescent="0.25">
      <c r="B2895" t="s">
        <v>81</v>
      </c>
      <c r="C2895">
        <v>22270</v>
      </c>
      <c r="D2895" t="s">
        <v>1598</v>
      </c>
    </row>
    <row r="2896" spans="2:4" x14ac:dyDescent="0.25">
      <c r="B2896" t="s">
        <v>81</v>
      </c>
      <c r="C2896">
        <v>22270</v>
      </c>
      <c r="D2896" t="s">
        <v>1598</v>
      </c>
    </row>
    <row r="2897" spans="2:4" x14ac:dyDescent="0.25">
      <c r="B2897" t="s">
        <v>81</v>
      </c>
      <c r="C2897">
        <v>22270</v>
      </c>
      <c r="D2897" t="s">
        <v>1598</v>
      </c>
    </row>
    <row r="2898" spans="2:4" x14ac:dyDescent="0.25">
      <c r="B2898" t="s">
        <v>81</v>
      </c>
      <c r="C2898">
        <v>22270</v>
      </c>
      <c r="D2898" t="s">
        <v>1598</v>
      </c>
    </row>
    <row r="2899" spans="2:4" x14ac:dyDescent="0.25">
      <c r="B2899" t="s">
        <v>81</v>
      </c>
      <c r="C2899">
        <v>22270</v>
      </c>
      <c r="D2899" t="s">
        <v>1598</v>
      </c>
    </row>
    <row r="2900" spans="2:4" x14ac:dyDescent="0.25">
      <c r="B2900" t="s">
        <v>81</v>
      </c>
      <c r="C2900">
        <v>22272</v>
      </c>
      <c r="D2900" t="s">
        <v>1599</v>
      </c>
    </row>
    <row r="2901" spans="2:4" x14ac:dyDescent="0.25">
      <c r="B2901" t="s">
        <v>81</v>
      </c>
      <c r="C2901">
        <v>22273</v>
      </c>
      <c r="D2901" t="s">
        <v>1600</v>
      </c>
    </row>
    <row r="2902" spans="2:4" x14ac:dyDescent="0.25">
      <c r="B2902" t="s">
        <v>81</v>
      </c>
      <c r="C2902">
        <v>22273</v>
      </c>
      <c r="D2902" t="s">
        <v>1600</v>
      </c>
    </row>
    <row r="2903" spans="2:4" x14ac:dyDescent="0.25">
      <c r="B2903" t="s">
        <v>81</v>
      </c>
      <c r="C2903">
        <v>22274</v>
      </c>
      <c r="D2903" t="s">
        <v>1601</v>
      </c>
    </row>
    <row r="2904" spans="2:4" x14ac:dyDescent="0.25">
      <c r="B2904" t="s">
        <v>81</v>
      </c>
      <c r="C2904">
        <v>22275</v>
      </c>
      <c r="D2904" t="s">
        <v>1602</v>
      </c>
    </row>
    <row r="2905" spans="2:4" x14ac:dyDescent="0.25">
      <c r="B2905" t="s">
        <v>81</v>
      </c>
      <c r="C2905">
        <v>22280</v>
      </c>
      <c r="D2905" t="s">
        <v>1603</v>
      </c>
    </row>
    <row r="2906" spans="2:4" x14ac:dyDescent="0.25">
      <c r="B2906" t="s">
        <v>81</v>
      </c>
      <c r="C2906">
        <v>22280</v>
      </c>
      <c r="D2906" t="s">
        <v>1603</v>
      </c>
    </row>
    <row r="2907" spans="2:4" x14ac:dyDescent="0.25">
      <c r="B2907" t="s">
        <v>81</v>
      </c>
      <c r="C2907">
        <v>22280</v>
      </c>
      <c r="D2907" t="s">
        <v>1603</v>
      </c>
    </row>
    <row r="2908" spans="2:4" x14ac:dyDescent="0.25">
      <c r="B2908" t="s">
        <v>81</v>
      </c>
      <c r="C2908">
        <v>22280</v>
      </c>
      <c r="D2908" t="s">
        <v>1603</v>
      </c>
    </row>
    <row r="2909" spans="2:4" x14ac:dyDescent="0.25">
      <c r="B2909" t="s">
        <v>81</v>
      </c>
      <c r="C2909">
        <v>22280</v>
      </c>
      <c r="D2909" t="s">
        <v>1603</v>
      </c>
    </row>
    <row r="2910" spans="2:4" x14ac:dyDescent="0.25">
      <c r="B2910" t="s">
        <v>81</v>
      </c>
      <c r="C2910">
        <v>22281</v>
      </c>
      <c r="D2910" t="s">
        <v>1604</v>
      </c>
    </row>
    <row r="2911" spans="2:4" x14ac:dyDescent="0.25">
      <c r="B2911" t="s">
        <v>81</v>
      </c>
      <c r="C2911">
        <v>22282</v>
      </c>
      <c r="D2911" t="s">
        <v>1605</v>
      </c>
    </row>
    <row r="2912" spans="2:4" x14ac:dyDescent="0.25">
      <c r="B2912" t="s">
        <v>81</v>
      </c>
      <c r="C2912">
        <v>22285</v>
      </c>
      <c r="D2912" t="s">
        <v>1606</v>
      </c>
    </row>
    <row r="2913" spans="2:4" x14ac:dyDescent="0.25">
      <c r="B2913" t="s">
        <v>81</v>
      </c>
      <c r="C2913">
        <v>22285</v>
      </c>
      <c r="D2913" t="s">
        <v>1606</v>
      </c>
    </row>
    <row r="2914" spans="2:4" x14ac:dyDescent="0.25">
      <c r="B2914" t="s">
        <v>81</v>
      </c>
      <c r="C2914">
        <v>22286</v>
      </c>
      <c r="D2914" t="s">
        <v>1607</v>
      </c>
    </row>
    <row r="2915" spans="2:4" x14ac:dyDescent="0.25">
      <c r="B2915" t="s">
        <v>81</v>
      </c>
      <c r="C2915">
        <v>22286</v>
      </c>
      <c r="D2915" t="s">
        <v>1607</v>
      </c>
    </row>
    <row r="2916" spans="2:4" x14ac:dyDescent="0.25">
      <c r="B2916" t="s">
        <v>81</v>
      </c>
      <c r="C2916">
        <v>22287</v>
      </c>
      <c r="D2916" t="s">
        <v>1608</v>
      </c>
    </row>
    <row r="2917" spans="2:4" x14ac:dyDescent="0.25">
      <c r="B2917" t="s">
        <v>81</v>
      </c>
      <c r="C2917">
        <v>22287</v>
      </c>
      <c r="D2917" t="s">
        <v>1608</v>
      </c>
    </row>
    <row r="2918" spans="2:4" x14ac:dyDescent="0.25">
      <c r="B2918" t="s">
        <v>81</v>
      </c>
      <c r="C2918">
        <v>22288</v>
      </c>
      <c r="D2918" t="s">
        <v>1609</v>
      </c>
    </row>
    <row r="2919" spans="2:4" x14ac:dyDescent="0.25">
      <c r="B2919" t="s">
        <v>81</v>
      </c>
      <c r="C2919">
        <v>22289</v>
      </c>
      <c r="D2919" t="s">
        <v>1610</v>
      </c>
    </row>
    <row r="2920" spans="2:4" x14ac:dyDescent="0.25">
      <c r="B2920" t="s">
        <v>81</v>
      </c>
      <c r="C2920">
        <v>22290</v>
      </c>
      <c r="D2920" t="s">
        <v>1611</v>
      </c>
    </row>
    <row r="2921" spans="2:4" x14ac:dyDescent="0.25">
      <c r="B2921" t="s">
        <v>81</v>
      </c>
      <c r="C2921">
        <v>22290</v>
      </c>
      <c r="D2921" t="s">
        <v>1611</v>
      </c>
    </row>
    <row r="2922" spans="2:4" x14ac:dyDescent="0.25">
      <c r="B2922" t="s">
        <v>81</v>
      </c>
      <c r="C2922">
        <v>22290</v>
      </c>
      <c r="D2922" t="s">
        <v>1611</v>
      </c>
    </row>
    <row r="2923" spans="2:4" x14ac:dyDescent="0.25">
      <c r="B2923" t="s">
        <v>81</v>
      </c>
      <c r="C2923">
        <v>22290</v>
      </c>
      <c r="D2923" t="s">
        <v>1611</v>
      </c>
    </row>
    <row r="2924" spans="2:4" x14ac:dyDescent="0.25">
      <c r="B2924" t="s">
        <v>81</v>
      </c>
      <c r="C2924">
        <v>22291</v>
      </c>
      <c r="D2924" t="s">
        <v>1612</v>
      </c>
    </row>
    <row r="2925" spans="2:4" x14ac:dyDescent="0.25">
      <c r="B2925" t="s">
        <v>81</v>
      </c>
      <c r="C2925">
        <v>22291</v>
      </c>
      <c r="D2925" t="s">
        <v>1612</v>
      </c>
    </row>
    <row r="2926" spans="2:4" x14ac:dyDescent="0.25">
      <c r="B2926" t="s">
        <v>81</v>
      </c>
      <c r="C2926">
        <v>22291</v>
      </c>
      <c r="D2926" t="s">
        <v>1612</v>
      </c>
    </row>
    <row r="2927" spans="2:4" x14ac:dyDescent="0.25">
      <c r="B2927" t="s">
        <v>81</v>
      </c>
      <c r="C2927">
        <v>22294</v>
      </c>
      <c r="D2927" t="s">
        <v>1613</v>
      </c>
    </row>
    <row r="2928" spans="2:4" x14ac:dyDescent="0.25">
      <c r="B2928" t="s">
        <v>81</v>
      </c>
      <c r="C2928">
        <v>22294</v>
      </c>
      <c r="D2928" t="s">
        <v>1613</v>
      </c>
    </row>
    <row r="2929" spans="2:4" x14ac:dyDescent="0.25">
      <c r="B2929" t="s">
        <v>81</v>
      </c>
      <c r="C2929">
        <v>22294</v>
      </c>
      <c r="D2929" t="s">
        <v>1613</v>
      </c>
    </row>
    <row r="2930" spans="2:4" x14ac:dyDescent="0.25">
      <c r="B2930" t="s">
        <v>81</v>
      </c>
      <c r="C2930">
        <v>22295</v>
      </c>
      <c r="D2930" t="s">
        <v>1614</v>
      </c>
    </row>
    <row r="2931" spans="2:4" x14ac:dyDescent="0.25">
      <c r="B2931" t="s">
        <v>81</v>
      </c>
      <c r="C2931">
        <v>22296</v>
      </c>
      <c r="D2931" t="s">
        <v>1615</v>
      </c>
    </row>
    <row r="2932" spans="2:4" x14ac:dyDescent="0.25">
      <c r="B2932" t="s">
        <v>81</v>
      </c>
      <c r="C2932">
        <v>23101</v>
      </c>
      <c r="D2932" t="s">
        <v>1616</v>
      </c>
    </row>
    <row r="2933" spans="2:4" x14ac:dyDescent="0.25">
      <c r="B2933" t="s">
        <v>81</v>
      </c>
      <c r="C2933">
        <v>23103</v>
      </c>
      <c r="D2933" t="s">
        <v>1617</v>
      </c>
    </row>
    <row r="2934" spans="2:4" x14ac:dyDescent="0.25">
      <c r="B2934" t="s">
        <v>81</v>
      </c>
      <c r="C2934">
        <v>23103</v>
      </c>
      <c r="D2934" t="s">
        <v>1617</v>
      </c>
    </row>
    <row r="2935" spans="2:4" x14ac:dyDescent="0.25">
      <c r="B2935" t="s">
        <v>81</v>
      </c>
      <c r="C2935">
        <v>23104</v>
      </c>
      <c r="D2935" t="s">
        <v>1618</v>
      </c>
    </row>
    <row r="2936" spans="2:4" x14ac:dyDescent="0.25">
      <c r="B2936" t="s">
        <v>81</v>
      </c>
      <c r="C2936">
        <v>23106</v>
      </c>
      <c r="D2936" t="s">
        <v>1619</v>
      </c>
    </row>
    <row r="2937" spans="2:4" x14ac:dyDescent="0.25">
      <c r="B2937" t="s">
        <v>81</v>
      </c>
      <c r="C2937">
        <v>23106</v>
      </c>
      <c r="D2937" t="s">
        <v>1619</v>
      </c>
    </row>
    <row r="2938" spans="2:4" x14ac:dyDescent="0.25">
      <c r="B2938" t="s">
        <v>81</v>
      </c>
      <c r="C2938">
        <v>23106</v>
      </c>
      <c r="D2938" t="s">
        <v>1619</v>
      </c>
    </row>
    <row r="2939" spans="2:4" x14ac:dyDescent="0.25">
      <c r="B2939" t="s">
        <v>81</v>
      </c>
      <c r="C2939">
        <v>23107</v>
      </c>
      <c r="D2939" t="s">
        <v>1620</v>
      </c>
    </row>
    <row r="2940" spans="2:4" x14ac:dyDescent="0.25">
      <c r="B2940" t="s">
        <v>81</v>
      </c>
      <c r="C2940">
        <v>23108</v>
      </c>
      <c r="D2940" t="s">
        <v>1621</v>
      </c>
    </row>
    <row r="2941" spans="2:4" x14ac:dyDescent="0.25">
      <c r="B2941" t="s">
        <v>81</v>
      </c>
      <c r="C2941">
        <v>23109</v>
      </c>
      <c r="D2941" t="s">
        <v>1622</v>
      </c>
    </row>
    <row r="2942" spans="2:4" x14ac:dyDescent="0.25">
      <c r="B2942" t="s">
        <v>81</v>
      </c>
      <c r="C2942">
        <v>23110</v>
      </c>
      <c r="D2942" t="s">
        <v>1623</v>
      </c>
    </row>
    <row r="2943" spans="2:4" x14ac:dyDescent="0.25">
      <c r="B2943" t="s">
        <v>81</v>
      </c>
      <c r="C2943">
        <v>23111</v>
      </c>
      <c r="D2943" t="s">
        <v>1624</v>
      </c>
    </row>
    <row r="2944" spans="2:4" x14ac:dyDescent="0.25">
      <c r="B2944" t="s">
        <v>81</v>
      </c>
      <c r="C2944">
        <v>23112</v>
      </c>
      <c r="D2944" t="s">
        <v>1625</v>
      </c>
    </row>
    <row r="2945" spans="2:4" x14ac:dyDescent="0.25">
      <c r="B2945" t="s">
        <v>81</v>
      </c>
      <c r="C2945">
        <v>23113</v>
      </c>
      <c r="D2945" t="s">
        <v>1626</v>
      </c>
    </row>
    <row r="2946" spans="2:4" x14ac:dyDescent="0.25">
      <c r="B2946" t="s">
        <v>81</v>
      </c>
      <c r="C2946">
        <v>23113</v>
      </c>
      <c r="D2946" t="s">
        <v>1626</v>
      </c>
    </row>
    <row r="2947" spans="2:4" x14ac:dyDescent="0.25">
      <c r="B2947" t="s">
        <v>81</v>
      </c>
      <c r="C2947">
        <v>23114</v>
      </c>
      <c r="D2947" t="s">
        <v>1627</v>
      </c>
    </row>
    <row r="2948" spans="2:4" x14ac:dyDescent="0.25">
      <c r="B2948" t="s">
        <v>81</v>
      </c>
      <c r="C2948">
        <v>23114</v>
      </c>
      <c r="D2948" t="s">
        <v>1627</v>
      </c>
    </row>
    <row r="2949" spans="2:4" x14ac:dyDescent="0.25">
      <c r="B2949" t="s">
        <v>81</v>
      </c>
      <c r="C2949">
        <v>23114</v>
      </c>
      <c r="D2949" t="s">
        <v>1627</v>
      </c>
    </row>
    <row r="2950" spans="2:4" x14ac:dyDescent="0.25">
      <c r="B2950" t="s">
        <v>81</v>
      </c>
      <c r="C2950">
        <v>23114</v>
      </c>
      <c r="D2950" t="s">
        <v>1627</v>
      </c>
    </row>
    <row r="2951" spans="2:4" x14ac:dyDescent="0.25">
      <c r="B2951" t="s">
        <v>81</v>
      </c>
      <c r="C2951">
        <v>23114</v>
      </c>
      <c r="D2951" t="s">
        <v>1627</v>
      </c>
    </row>
    <row r="2952" spans="2:4" x14ac:dyDescent="0.25">
      <c r="B2952" t="s">
        <v>81</v>
      </c>
      <c r="C2952">
        <v>23114</v>
      </c>
      <c r="D2952" t="s">
        <v>1627</v>
      </c>
    </row>
    <row r="2953" spans="2:4" x14ac:dyDescent="0.25">
      <c r="B2953" t="s">
        <v>81</v>
      </c>
      <c r="C2953">
        <v>23114</v>
      </c>
      <c r="D2953" t="s">
        <v>1627</v>
      </c>
    </row>
    <row r="2954" spans="2:4" x14ac:dyDescent="0.25">
      <c r="B2954" t="s">
        <v>81</v>
      </c>
      <c r="C2954">
        <v>23114</v>
      </c>
      <c r="D2954" t="s">
        <v>1627</v>
      </c>
    </row>
    <row r="2955" spans="2:4" x14ac:dyDescent="0.25">
      <c r="B2955" t="s">
        <v>81</v>
      </c>
      <c r="C2955">
        <v>23115</v>
      </c>
      <c r="D2955" t="s">
        <v>1628</v>
      </c>
    </row>
    <row r="2956" spans="2:4" x14ac:dyDescent="0.25">
      <c r="B2956" t="s">
        <v>81</v>
      </c>
      <c r="C2956">
        <v>23116</v>
      </c>
      <c r="D2956" t="s">
        <v>1629</v>
      </c>
    </row>
    <row r="2957" spans="2:4" x14ac:dyDescent="0.25">
      <c r="B2957" t="s">
        <v>81</v>
      </c>
      <c r="C2957">
        <v>23117</v>
      </c>
      <c r="D2957" t="s">
        <v>1630</v>
      </c>
    </row>
    <row r="2958" spans="2:4" x14ac:dyDescent="0.25">
      <c r="B2958" t="s">
        <v>81</v>
      </c>
      <c r="C2958">
        <v>23119</v>
      </c>
      <c r="D2958" t="s">
        <v>1631</v>
      </c>
    </row>
    <row r="2959" spans="2:4" x14ac:dyDescent="0.25">
      <c r="B2959" t="s">
        <v>81</v>
      </c>
      <c r="C2959">
        <v>23119</v>
      </c>
      <c r="D2959" t="s">
        <v>1631</v>
      </c>
    </row>
    <row r="2960" spans="2:4" x14ac:dyDescent="0.25">
      <c r="B2960" t="s">
        <v>81</v>
      </c>
      <c r="C2960">
        <v>23119</v>
      </c>
      <c r="D2960" t="s">
        <v>1631</v>
      </c>
    </row>
    <row r="2961" spans="2:4" x14ac:dyDescent="0.25">
      <c r="B2961" t="s">
        <v>81</v>
      </c>
      <c r="C2961">
        <v>23120</v>
      </c>
      <c r="D2961" t="s">
        <v>1632</v>
      </c>
    </row>
    <row r="2962" spans="2:4" x14ac:dyDescent="0.25">
      <c r="B2962" t="s">
        <v>81</v>
      </c>
      <c r="C2962">
        <v>23121</v>
      </c>
      <c r="D2962" t="s">
        <v>1633</v>
      </c>
    </row>
    <row r="2963" spans="2:4" x14ac:dyDescent="0.25">
      <c r="B2963" t="s">
        <v>81</v>
      </c>
      <c r="C2963">
        <v>23122</v>
      </c>
      <c r="D2963" t="s">
        <v>1634</v>
      </c>
    </row>
    <row r="2964" spans="2:4" x14ac:dyDescent="0.25">
      <c r="B2964" t="s">
        <v>81</v>
      </c>
      <c r="C2964">
        <v>23123</v>
      </c>
      <c r="D2964" t="s">
        <v>1635</v>
      </c>
    </row>
    <row r="2965" spans="2:4" x14ac:dyDescent="0.25">
      <c r="B2965" t="s">
        <v>81</v>
      </c>
      <c r="C2965">
        <v>23123</v>
      </c>
      <c r="D2965" t="s">
        <v>1635</v>
      </c>
    </row>
    <row r="2966" spans="2:4" x14ac:dyDescent="0.25">
      <c r="B2966" t="s">
        <v>81</v>
      </c>
      <c r="C2966">
        <v>23124</v>
      </c>
      <c r="D2966" t="s">
        <v>1636</v>
      </c>
    </row>
    <row r="2967" spans="2:4" x14ac:dyDescent="0.25">
      <c r="B2967" t="s">
        <v>81</v>
      </c>
      <c r="C2967">
        <v>23124</v>
      </c>
      <c r="D2967" t="s">
        <v>1636</v>
      </c>
    </row>
    <row r="2968" spans="2:4" x14ac:dyDescent="0.25">
      <c r="B2968" t="s">
        <v>81</v>
      </c>
      <c r="C2968">
        <v>23125</v>
      </c>
      <c r="D2968" t="s">
        <v>1637</v>
      </c>
    </row>
    <row r="2969" spans="2:4" x14ac:dyDescent="0.25">
      <c r="B2969" t="s">
        <v>81</v>
      </c>
      <c r="C2969">
        <v>23125</v>
      </c>
      <c r="D2969" t="s">
        <v>1637</v>
      </c>
    </row>
    <row r="2970" spans="2:4" x14ac:dyDescent="0.25">
      <c r="B2970" t="s">
        <v>81</v>
      </c>
      <c r="C2970">
        <v>23126</v>
      </c>
      <c r="D2970" t="s">
        <v>1638</v>
      </c>
    </row>
    <row r="2971" spans="2:4" x14ac:dyDescent="0.25">
      <c r="B2971" t="s">
        <v>81</v>
      </c>
      <c r="C2971">
        <v>23127</v>
      </c>
      <c r="D2971" t="s">
        <v>1639</v>
      </c>
    </row>
    <row r="2972" spans="2:4" x14ac:dyDescent="0.25">
      <c r="B2972" t="s">
        <v>81</v>
      </c>
      <c r="C2972">
        <v>23127</v>
      </c>
      <c r="D2972" t="s">
        <v>1639</v>
      </c>
    </row>
    <row r="2973" spans="2:4" x14ac:dyDescent="0.25">
      <c r="B2973" t="s">
        <v>81</v>
      </c>
      <c r="C2973">
        <v>23128</v>
      </c>
      <c r="D2973" t="s">
        <v>1640</v>
      </c>
    </row>
    <row r="2974" spans="2:4" x14ac:dyDescent="0.25">
      <c r="B2974" t="s">
        <v>81</v>
      </c>
      <c r="C2974">
        <v>23129</v>
      </c>
      <c r="D2974" t="s">
        <v>1641</v>
      </c>
    </row>
    <row r="2975" spans="2:4" x14ac:dyDescent="0.25">
      <c r="B2975" t="s">
        <v>81</v>
      </c>
      <c r="C2975">
        <v>23129</v>
      </c>
      <c r="D2975" t="s">
        <v>1641</v>
      </c>
    </row>
    <row r="2976" spans="2:4" x14ac:dyDescent="0.25">
      <c r="B2976" t="s">
        <v>81</v>
      </c>
      <c r="C2976">
        <v>23129</v>
      </c>
      <c r="D2976" t="s">
        <v>1641</v>
      </c>
    </row>
    <row r="2977" spans="2:4" x14ac:dyDescent="0.25">
      <c r="B2977" t="s">
        <v>81</v>
      </c>
      <c r="C2977">
        <v>23129</v>
      </c>
      <c r="D2977" t="s">
        <v>1641</v>
      </c>
    </row>
    <row r="2978" spans="2:4" x14ac:dyDescent="0.25">
      <c r="B2978" t="s">
        <v>81</v>
      </c>
      <c r="C2978">
        <v>23129</v>
      </c>
      <c r="D2978" t="s">
        <v>1641</v>
      </c>
    </row>
    <row r="2979" spans="2:4" x14ac:dyDescent="0.25">
      <c r="B2979" t="s">
        <v>81</v>
      </c>
      <c r="C2979">
        <v>23129</v>
      </c>
      <c r="D2979" t="s">
        <v>1641</v>
      </c>
    </row>
    <row r="2980" spans="2:4" x14ac:dyDescent="0.25">
      <c r="B2980" t="s">
        <v>81</v>
      </c>
      <c r="C2980">
        <v>23130</v>
      </c>
      <c r="D2980" t="s">
        <v>1642</v>
      </c>
    </row>
    <row r="2981" spans="2:4" x14ac:dyDescent="0.25">
      <c r="B2981" t="s">
        <v>81</v>
      </c>
      <c r="C2981">
        <v>23130</v>
      </c>
      <c r="D2981" t="s">
        <v>1642</v>
      </c>
    </row>
    <row r="2982" spans="2:4" x14ac:dyDescent="0.25">
      <c r="B2982" t="s">
        <v>81</v>
      </c>
      <c r="C2982">
        <v>23131</v>
      </c>
      <c r="D2982" t="s">
        <v>1643</v>
      </c>
    </row>
    <row r="2983" spans="2:4" x14ac:dyDescent="0.25">
      <c r="B2983" t="s">
        <v>81</v>
      </c>
      <c r="C2983">
        <v>23131</v>
      </c>
      <c r="D2983" t="s">
        <v>1643</v>
      </c>
    </row>
    <row r="2984" spans="2:4" x14ac:dyDescent="0.25">
      <c r="B2984" t="s">
        <v>81</v>
      </c>
      <c r="C2984">
        <v>23131</v>
      </c>
      <c r="D2984" t="s">
        <v>1643</v>
      </c>
    </row>
    <row r="2985" spans="2:4" x14ac:dyDescent="0.25">
      <c r="B2985" t="s">
        <v>81</v>
      </c>
      <c r="C2985">
        <v>23132</v>
      </c>
      <c r="D2985" t="s">
        <v>1644</v>
      </c>
    </row>
    <row r="2986" spans="2:4" x14ac:dyDescent="0.25">
      <c r="B2986" t="s">
        <v>81</v>
      </c>
      <c r="C2986">
        <v>23133</v>
      </c>
      <c r="D2986" t="s">
        <v>1645</v>
      </c>
    </row>
    <row r="2987" spans="2:4" x14ac:dyDescent="0.25">
      <c r="B2987" t="s">
        <v>81</v>
      </c>
      <c r="C2987">
        <v>23134</v>
      </c>
      <c r="D2987" t="s">
        <v>1646</v>
      </c>
    </row>
    <row r="2988" spans="2:4" x14ac:dyDescent="0.25">
      <c r="B2988" t="s">
        <v>81</v>
      </c>
      <c r="C2988">
        <v>23135</v>
      </c>
      <c r="D2988" t="s">
        <v>1647</v>
      </c>
    </row>
    <row r="2989" spans="2:4" x14ac:dyDescent="0.25">
      <c r="B2989" t="s">
        <v>81</v>
      </c>
      <c r="C2989">
        <v>23135</v>
      </c>
      <c r="D2989" t="s">
        <v>1647</v>
      </c>
    </row>
    <row r="2990" spans="2:4" x14ac:dyDescent="0.25">
      <c r="B2990" t="s">
        <v>81</v>
      </c>
      <c r="C2990">
        <v>23135</v>
      </c>
      <c r="D2990" t="s">
        <v>1647</v>
      </c>
    </row>
    <row r="2991" spans="2:4" x14ac:dyDescent="0.25">
      <c r="B2991" t="s">
        <v>81</v>
      </c>
      <c r="C2991">
        <v>23136</v>
      </c>
      <c r="D2991" t="s">
        <v>1648</v>
      </c>
    </row>
    <row r="2992" spans="2:4" x14ac:dyDescent="0.25">
      <c r="B2992" t="s">
        <v>81</v>
      </c>
      <c r="C2992">
        <v>23136</v>
      </c>
      <c r="D2992" t="s">
        <v>1648</v>
      </c>
    </row>
    <row r="2993" spans="2:4" x14ac:dyDescent="0.25">
      <c r="B2993" t="s">
        <v>81</v>
      </c>
      <c r="C2993">
        <v>23137</v>
      </c>
      <c r="D2993" t="s">
        <v>1649</v>
      </c>
    </row>
    <row r="2994" spans="2:4" x14ac:dyDescent="0.25">
      <c r="B2994" t="s">
        <v>81</v>
      </c>
      <c r="C2994">
        <v>23138</v>
      </c>
      <c r="D2994" t="s">
        <v>1650</v>
      </c>
    </row>
    <row r="2995" spans="2:4" x14ac:dyDescent="0.25">
      <c r="B2995" t="s">
        <v>81</v>
      </c>
      <c r="C2995">
        <v>23139</v>
      </c>
      <c r="D2995" t="s">
        <v>1651</v>
      </c>
    </row>
    <row r="2996" spans="2:4" x14ac:dyDescent="0.25">
      <c r="B2996" t="s">
        <v>81</v>
      </c>
      <c r="C2996">
        <v>23140</v>
      </c>
      <c r="D2996" t="s">
        <v>1652</v>
      </c>
    </row>
    <row r="2997" spans="2:4" x14ac:dyDescent="0.25">
      <c r="B2997" t="s">
        <v>81</v>
      </c>
      <c r="C2997">
        <v>23140</v>
      </c>
      <c r="D2997" t="s">
        <v>1652</v>
      </c>
    </row>
    <row r="2998" spans="2:4" x14ac:dyDescent="0.25">
      <c r="B2998" t="s">
        <v>81</v>
      </c>
      <c r="C2998">
        <v>23140</v>
      </c>
      <c r="D2998" t="s">
        <v>1652</v>
      </c>
    </row>
    <row r="2999" spans="2:4" x14ac:dyDescent="0.25">
      <c r="B2999" t="s">
        <v>81</v>
      </c>
      <c r="C2999">
        <v>23140</v>
      </c>
      <c r="D2999" t="s">
        <v>1652</v>
      </c>
    </row>
    <row r="3000" spans="2:4" x14ac:dyDescent="0.25">
      <c r="B3000" t="s">
        <v>81</v>
      </c>
      <c r="C3000">
        <v>23140</v>
      </c>
      <c r="D3000" t="s">
        <v>1652</v>
      </c>
    </row>
    <row r="3001" spans="2:4" x14ac:dyDescent="0.25">
      <c r="B3001" t="s">
        <v>81</v>
      </c>
      <c r="C3001">
        <v>23140</v>
      </c>
      <c r="D3001" t="s">
        <v>1652</v>
      </c>
    </row>
    <row r="3002" spans="2:4" x14ac:dyDescent="0.25">
      <c r="B3002" t="s">
        <v>81</v>
      </c>
      <c r="C3002">
        <v>23140</v>
      </c>
      <c r="D3002" t="s">
        <v>1652</v>
      </c>
    </row>
    <row r="3003" spans="2:4" x14ac:dyDescent="0.25">
      <c r="B3003" t="s">
        <v>81</v>
      </c>
      <c r="C3003">
        <v>23140</v>
      </c>
      <c r="D3003" t="s">
        <v>1652</v>
      </c>
    </row>
    <row r="3004" spans="2:4" x14ac:dyDescent="0.25">
      <c r="B3004" t="s">
        <v>81</v>
      </c>
      <c r="C3004">
        <v>23140</v>
      </c>
      <c r="D3004" t="s">
        <v>1652</v>
      </c>
    </row>
    <row r="3005" spans="2:4" x14ac:dyDescent="0.25">
      <c r="B3005" t="s">
        <v>81</v>
      </c>
      <c r="C3005">
        <v>23140</v>
      </c>
      <c r="D3005" t="s">
        <v>1652</v>
      </c>
    </row>
    <row r="3006" spans="2:4" x14ac:dyDescent="0.25">
      <c r="B3006" t="s">
        <v>81</v>
      </c>
      <c r="C3006">
        <v>23142</v>
      </c>
      <c r="D3006" t="s">
        <v>1653</v>
      </c>
    </row>
    <row r="3007" spans="2:4" x14ac:dyDescent="0.25">
      <c r="B3007" t="s">
        <v>81</v>
      </c>
      <c r="C3007">
        <v>23143</v>
      </c>
      <c r="D3007" t="s">
        <v>1654</v>
      </c>
    </row>
    <row r="3008" spans="2:4" x14ac:dyDescent="0.25">
      <c r="B3008" t="s">
        <v>81</v>
      </c>
      <c r="C3008">
        <v>23143</v>
      </c>
      <c r="D3008" t="s">
        <v>1654</v>
      </c>
    </row>
    <row r="3009" spans="2:4" x14ac:dyDescent="0.25">
      <c r="B3009" t="s">
        <v>81</v>
      </c>
      <c r="C3009">
        <v>23143</v>
      </c>
      <c r="D3009" t="s">
        <v>1654</v>
      </c>
    </row>
    <row r="3010" spans="2:4" x14ac:dyDescent="0.25">
      <c r="B3010" t="s">
        <v>81</v>
      </c>
      <c r="C3010">
        <v>23143</v>
      </c>
      <c r="D3010" t="s">
        <v>1654</v>
      </c>
    </row>
    <row r="3011" spans="2:4" x14ac:dyDescent="0.25">
      <c r="B3011" t="s">
        <v>81</v>
      </c>
      <c r="C3011">
        <v>23143</v>
      </c>
      <c r="D3011" t="s">
        <v>1654</v>
      </c>
    </row>
    <row r="3012" spans="2:4" x14ac:dyDescent="0.25">
      <c r="B3012" t="s">
        <v>81</v>
      </c>
      <c r="C3012">
        <v>23144</v>
      </c>
      <c r="D3012" t="s">
        <v>1655</v>
      </c>
    </row>
    <row r="3013" spans="2:4" x14ac:dyDescent="0.25">
      <c r="B3013" t="s">
        <v>81</v>
      </c>
      <c r="C3013">
        <v>23145</v>
      </c>
      <c r="D3013" t="s">
        <v>1656</v>
      </c>
    </row>
    <row r="3014" spans="2:4" x14ac:dyDescent="0.25">
      <c r="B3014" t="s">
        <v>81</v>
      </c>
      <c r="C3014">
        <v>23146</v>
      </c>
      <c r="D3014" t="s">
        <v>1657</v>
      </c>
    </row>
    <row r="3015" spans="2:4" x14ac:dyDescent="0.25">
      <c r="B3015" t="s">
        <v>81</v>
      </c>
      <c r="C3015">
        <v>23149</v>
      </c>
      <c r="D3015" t="s">
        <v>1658</v>
      </c>
    </row>
    <row r="3016" spans="2:4" x14ac:dyDescent="0.25">
      <c r="B3016" t="s">
        <v>81</v>
      </c>
      <c r="C3016">
        <v>23150</v>
      </c>
      <c r="D3016" t="s">
        <v>1659</v>
      </c>
    </row>
    <row r="3017" spans="2:4" x14ac:dyDescent="0.25">
      <c r="B3017" t="s">
        <v>81</v>
      </c>
      <c r="C3017">
        <v>23150</v>
      </c>
      <c r="D3017" t="s">
        <v>1659</v>
      </c>
    </row>
    <row r="3018" spans="2:4" x14ac:dyDescent="0.25">
      <c r="B3018" t="s">
        <v>81</v>
      </c>
      <c r="C3018">
        <v>23151</v>
      </c>
      <c r="D3018" t="s">
        <v>1660</v>
      </c>
    </row>
    <row r="3019" spans="2:4" x14ac:dyDescent="0.25">
      <c r="B3019" t="s">
        <v>81</v>
      </c>
      <c r="C3019">
        <v>23151</v>
      </c>
      <c r="D3019" t="s">
        <v>1660</v>
      </c>
    </row>
    <row r="3020" spans="2:4" x14ac:dyDescent="0.25">
      <c r="B3020" t="s">
        <v>81</v>
      </c>
      <c r="C3020">
        <v>23152</v>
      </c>
      <c r="D3020" t="s">
        <v>1661</v>
      </c>
    </row>
    <row r="3021" spans="2:4" x14ac:dyDescent="0.25">
      <c r="B3021" t="s">
        <v>81</v>
      </c>
      <c r="C3021">
        <v>23152</v>
      </c>
      <c r="D3021" t="s">
        <v>1661</v>
      </c>
    </row>
    <row r="3022" spans="2:4" x14ac:dyDescent="0.25">
      <c r="B3022" t="s">
        <v>81</v>
      </c>
      <c r="C3022">
        <v>23153</v>
      </c>
      <c r="D3022" t="s">
        <v>1662</v>
      </c>
    </row>
    <row r="3023" spans="2:4" x14ac:dyDescent="0.25">
      <c r="B3023" t="s">
        <v>81</v>
      </c>
      <c r="C3023">
        <v>23154</v>
      </c>
      <c r="D3023" t="s">
        <v>1663</v>
      </c>
    </row>
    <row r="3024" spans="2:4" x14ac:dyDescent="0.25">
      <c r="B3024" t="s">
        <v>81</v>
      </c>
      <c r="C3024">
        <v>23155</v>
      </c>
      <c r="D3024" t="s">
        <v>1664</v>
      </c>
    </row>
    <row r="3025" spans="2:4" x14ac:dyDescent="0.25">
      <c r="B3025" t="s">
        <v>81</v>
      </c>
      <c r="C3025">
        <v>23155</v>
      </c>
      <c r="D3025" t="s">
        <v>1664</v>
      </c>
    </row>
    <row r="3026" spans="2:4" x14ac:dyDescent="0.25">
      <c r="B3026" t="s">
        <v>81</v>
      </c>
      <c r="C3026">
        <v>23156</v>
      </c>
      <c r="D3026" t="s">
        <v>1665</v>
      </c>
    </row>
    <row r="3027" spans="2:4" x14ac:dyDescent="0.25">
      <c r="B3027" t="s">
        <v>81</v>
      </c>
      <c r="C3027">
        <v>23157</v>
      </c>
      <c r="D3027" t="s">
        <v>1666</v>
      </c>
    </row>
    <row r="3028" spans="2:4" x14ac:dyDescent="0.25">
      <c r="B3028" t="s">
        <v>81</v>
      </c>
      <c r="C3028">
        <v>23160</v>
      </c>
      <c r="D3028" t="s">
        <v>1667</v>
      </c>
    </row>
    <row r="3029" spans="2:4" x14ac:dyDescent="0.25">
      <c r="B3029" t="s">
        <v>81</v>
      </c>
      <c r="C3029">
        <v>23160</v>
      </c>
      <c r="D3029" t="s">
        <v>1667</v>
      </c>
    </row>
    <row r="3030" spans="2:4" x14ac:dyDescent="0.25">
      <c r="B3030" t="s">
        <v>81</v>
      </c>
      <c r="C3030">
        <v>23161</v>
      </c>
      <c r="D3030" t="s">
        <v>1668</v>
      </c>
    </row>
    <row r="3031" spans="2:4" x14ac:dyDescent="0.25">
      <c r="B3031" t="s">
        <v>81</v>
      </c>
      <c r="C3031">
        <v>23163</v>
      </c>
      <c r="D3031" t="s">
        <v>1669</v>
      </c>
    </row>
    <row r="3032" spans="2:4" x14ac:dyDescent="0.25">
      <c r="B3032" t="s">
        <v>81</v>
      </c>
      <c r="C3032">
        <v>23163</v>
      </c>
      <c r="D3032" t="s">
        <v>1669</v>
      </c>
    </row>
    <row r="3033" spans="2:4" x14ac:dyDescent="0.25">
      <c r="B3033" t="s">
        <v>81</v>
      </c>
      <c r="C3033">
        <v>23164</v>
      </c>
      <c r="D3033" t="s">
        <v>1670</v>
      </c>
    </row>
    <row r="3034" spans="2:4" x14ac:dyDescent="0.25">
      <c r="B3034" t="s">
        <v>81</v>
      </c>
      <c r="C3034">
        <v>23165</v>
      </c>
      <c r="D3034" t="s">
        <v>1671</v>
      </c>
    </row>
    <row r="3035" spans="2:4" x14ac:dyDescent="0.25">
      <c r="B3035" t="s">
        <v>81</v>
      </c>
      <c r="C3035">
        <v>23166</v>
      </c>
      <c r="D3035" t="s">
        <v>1672</v>
      </c>
    </row>
    <row r="3036" spans="2:4" x14ac:dyDescent="0.25">
      <c r="B3036" t="s">
        <v>81</v>
      </c>
      <c r="C3036">
        <v>23167</v>
      </c>
      <c r="D3036" t="s">
        <v>1673</v>
      </c>
    </row>
    <row r="3037" spans="2:4" x14ac:dyDescent="0.25">
      <c r="B3037" t="s">
        <v>81</v>
      </c>
      <c r="C3037">
        <v>23167</v>
      </c>
      <c r="D3037" t="s">
        <v>1673</v>
      </c>
    </row>
    <row r="3038" spans="2:4" x14ac:dyDescent="0.25">
      <c r="B3038" t="s">
        <v>81</v>
      </c>
      <c r="C3038">
        <v>23168</v>
      </c>
      <c r="D3038" t="s">
        <v>1674</v>
      </c>
    </row>
    <row r="3039" spans="2:4" x14ac:dyDescent="0.25">
      <c r="B3039" t="s">
        <v>81</v>
      </c>
      <c r="C3039">
        <v>23169</v>
      </c>
      <c r="D3039" t="s">
        <v>1675</v>
      </c>
    </row>
    <row r="3040" spans="2:4" x14ac:dyDescent="0.25">
      <c r="B3040" t="s">
        <v>81</v>
      </c>
      <c r="C3040">
        <v>23170</v>
      </c>
      <c r="D3040" t="s">
        <v>1676</v>
      </c>
    </row>
    <row r="3041" spans="2:4" x14ac:dyDescent="0.25">
      <c r="B3041" t="s">
        <v>81</v>
      </c>
      <c r="C3041">
        <v>23171</v>
      </c>
      <c r="D3041" t="s">
        <v>1677</v>
      </c>
    </row>
    <row r="3042" spans="2:4" x14ac:dyDescent="0.25">
      <c r="B3042" t="s">
        <v>81</v>
      </c>
      <c r="C3042">
        <v>23173</v>
      </c>
      <c r="D3042" t="s">
        <v>1678</v>
      </c>
    </row>
    <row r="3043" spans="2:4" x14ac:dyDescent="0.25">
      <c r="B3043" t="s">
        <v>81</v>
      </c>
      <c r="C3043">
        <v>23174</v>
      </c>
      <c r="D3043" t="s">
        <v>1679</v>
      </c>
    </row>
    <row r="3044" spans="2:4" x14ac:dyDescent="0.25">
      <c r="B3044" t="s">
        <v>81</v>
      </c>
      <c r="C3044">
        <v>23175</v>
      </c>
      <c r="D3044" t="s">
        <v>1680</v>
      </c>
    </row>
    <row r="3045" spans="2:4" x14ac:dyDescent="0.25">
      <c r="B3045" t="s">
        <v>81</v>
      </c>
      <c r="C3045">
        <v>23175</v>
      </c>
      <c r="D3045" t="s">
        <v>1680</v>
      </c>
    </row>
    <row r="3046" spans="2:4" x14ac:dyDescent="0.25">
      <c r="B3046" t="s">
        <v>81</v>
      </c>
      <c r="C3046">
        <v>23175</v>
      </c>
      <c r="D3046" t="s">
        <v>1680</v>
      </c>
    </row>
    <row r="3047" spans="2:4" x14ac:dyDescent="0.25">
      <c r="B3047" t="s">
        <v>81</v>
      </c>
      <c r="C3047">
        <v>23175</v>
      </c>
      <c r="D3047" t="s">
        <v>1680</v>
      </c>
    </row>
    <row r="3048" spans="2:4" x14ac:dyDescent="0.25">
      <c r="B3048" t="s">
        <v>81</v>
      </c>
      <c r="C3048">
        <v>23175</v>
      </c>
      <c r="D3048" t="s">
        <v>1680</v>
      </c>
    </row>
    <row r="3049" spans="2:4" x14ac:dyDescent="0.25">
      <c r="B3049" t="s">
        <v>81</v>
      </c>
      <c r="C3049">
        <v>23175</v>
      </c>
      <c r="D3049" t="s">
        <v>1680</v>
      </c>
    </row>
    <row r="3050" spans="2:4" x14ac:dyDescent="0.25">
      <c r="B3050" t="s">
        <v>81</v>
      </c>
      <c r="C3050">
        <v>23176</v>
      </c>
      <c r="D3050" t="s">
        <v>1681</v>
      </c>
    </row>
    <row r="3051" spans="2:4" x14ac:dyDescent="0.25">
      <c r="B3051" t="s">
        <v>81</v>
      </c>
      <c r="C3051">
        <v>23177</v>
      </c>
      <c r="D3051" t="s">
        <v>1682</v>
      </c>
    </row>
    <row r="3052" spans="2:4" x14ac:dyDescent="0.25">
      <c r="B3052" t="s">
        <v>81</v>
      </c>
      <c r="C3052">
        <v>23178</v>
      </c>
      <c r="D3052" t="s">
        <v>1683</v>
      </c>
    </row>
    <row r="3053" spans="2:4" x14ac:dyDescent="0.25">
      <c r="B3053" t="s">
        <v>81</v>
      </c>
      <c r="C3053">
        <v>23179</v>
      </c>
      <c r="D3053" t="s">
        <v>1684</v>
      </c>
    </row>
    <row r="3054" spans="2:4" x14ac:dyDescent="0.25">
      <c r="B3054" t="s">
        <v>81</v>
      </c>
      <c r="C3054">
        <v>23180</v>
      </c>
      <c r="D3054" t="s">
        <v>1685</v>
      </c>
    </row>
    <row r="3055" spans="2:4" x14ac:dyDescent="0.25">
      <c r="B3055" t="s">
        <v>81</v>
      </c>
      <c r="C3055">
        <v>23181</v>
      </c>
      <c r="D3055" t="s">
        <v>1686</v>
      </c>
    </row>
    <row r="3056" spans="2:4" x14ac:dyDescent="0.25">
      <c r="B3056" t="s">
        <v>81</v>
      </c>
      <c r="C3056">
        <v>23182</v>
      </c>
      <c r="D3056" t="s">
        <v>1687</v>
      </c>
    </row>
    <row r="3057" spans="2:4" x14ac:dyDescent="0.25">
      <c r="B3057" t="s">
        <v>81</v>
      </c>
      <c r="C3057">
        <v>23183</v>
      </c>
      <c r="D3057" t="s">
        <v>1688</v>
      </c>
    </row>
    <row r="3058" spans="2:4" x14ac:dyDescent="0.25">
      <c r="B3058" t="s">
        <v>81</v>
      </c>
      <c r="C3058">
        <v>23184</v>
      </c>
      <c r="D3058" t="s">
        <v>1689</v>
      </c>
    </row>
    <row r="3059" spans="2:4" x14ac:dyDescent="0.25">
      <c r="B3059" t="s">
        <v>81</v>
      </c>
      <c r="C3059">
        <v>23185</v>
      </c>
      <c r="D3059" t="s">
        <v>1690</v>
      </c>
    </row>
    <row r="3060" spans="2:4" x14ac:dyDescent="0.25">
      <c r="B3060" t="s">
        <v>81</v>
      </c>
      <c r="C3060">
        <v>23186</v>
      </c>
      <c r="D3060" t="s">
        <v>1691</v>
      </c>
    </row>
    <row r="3061" spans="2:4" x14ac:dyDescent="0.25">
      <c r="B3061" t="s">
        <v>81</v>
      </c>
      <c r="C3061">
        <v>23187</v>
      </c>
      <c r="D3061" t="s">
        <v>1692</v>
      </c>
    </row>
    <row r="3062" spans="2:4" x14ac:dyDescent="0.25">
      <c r="B3062" t="s">
        <v>81</v>
      </c>
      <c r="C3062">
        <v>23188</v>
      </c>
      <c r="D3062" t="s">
        <v>1693</v>
      </c>
    </row>
    <row r="3063" spans="2:4" x14ac:dyDescent="0.25">
      <c r="B3063" t="s">
        <v>81</v>
      </c>
      <c r="C3063">
        <v>23188</v>
      </c>
      <c r="D3063" t="s">
        <v>1693</v>
      </c>
    </row>
    <row r="3064" spans="2:4" x14ac:dyDescent="0.25">
      <c r="B3064" t="s">
        <v>81</v>
      </c>
      <c r="C3064">
        <v>23189</v>
      </c>
      <c r="D3064" t="s">
        <v>1694</v>
      </c>
    </row>
    <row r="3065" spans="2:4" x14ac:dyDescent="0.25">
      <c r="B3065" t="s">
        <v>81</v>
      </c>
      <c r="C3065">
        <v>23189</v>
      </c>
      <c r="D3065" t="s">
        <v>1694</v>
      </c>
    </row>
    <row r="3066" spans="2:4" x14ac:dyDescent="0.25">
      <c r="B3066" t="s">
        <v>81</v>
      </c>
      <c r="C3066">
        <v>23189</v>
      </c>
      <c r="D3066" t="s">
        <v>1694</v>
      </c>
    </row>
    <row r="3067" spans="2:4" x14ac:dyDescent="0.25">
      <c r="B3067" t="s">
        <v>81</v>
      </c>
      <c r="C3067">
        <v>23189</v>
      </c>
      <c r="D3067" t="s">
        <v>1694</v>
      </c>
    </row>
    <row r="3068" spans="2:4" x14ac:dyDescent="0.25">
      <c r="B3068" t="s">
        <v>81</v>
      </c>
      <c r="C3068">
        <v>23189</v>
      </c>
      <c r="D3068" t="s">
        <v>1694</v>
      </c>
    </row>
    <row r="3069" spans="2:4" x14ac:dyDescent="0.25">
      <c r="B3069" t="s">
        <v>81</v>
      </c>
      <c r="C3069">
        <v>23189</v>
      </c>
      <c r="D3069" t="s">
        <v>1694</v>
      </c>
    </row>
    <row r="3070" spans="2:4" x14ac:dyDescent="0.25">
      <c r="B3070" t="s">
        <v>81</v>
      </c>
      <c r="C3070">
        <v>23189</v>
      </c>
      <c r="D3070" t="s">
        <v>1694</v>
      </c>
    </row>
    <row r="3071" spans="2:4" x14ac:dyDescent="0.25">
      <c r="B3071" t="s">
        <v>81</v>
      </c>
      <c r="C3071">
        <v>23190</v>
      </c>
      <c r="D3071" t="s">
        <v>1695</v>
      </c>
    </row>
    <row r="3072" spans="2:4" x14ac:dyDescent="0.25">
      <c r="B3072" t="s">
        <v>81</v>
      </c>
      <c r="C3072">
        <v>23190</v>
      </c>
      <c r="D3072" t="s">
        <v>1695</v>
      </c>
    </row>
    <row r="3073" spans="2:4" x14ac:dyDescent="0.25">
      <c r="B3073" t="s">
        <v>81</v>
      </c>
      <c r="C3073">
        <v>23190</v>
      </c>
      <c r="D3073" t="s">
        <v>1695</v>
      </c>
    </row>
    <row r="3074" spans="2:4" x14ac:dyDescent="0.25">
      <c r="B3074" t="s">
        <v>81</v>
      </c>
      <c r="C3074">
        <v>23190</v>
      </c>
      <c r="D3074" t="s">
        <v>1695</v>
      </c>
    </row>
    <row r="3075" spans="2:4" x14ac:dyDescent="0.25">
      <c r="B3075" t="s">
        <v>81</v>
      </c>
      <c r="C3075">
        <v>23191</v>
      </c>
      <c r="D3075" t="s">
        <v>1696</v>
      </c>
    </row>
    <row r="3076" spans="2:4" x14ac:dyDescent="0.25">
      <c r="B3076" t="s">
        <v>81</v>
      </c>
      <c r="C3076">
        <v>23192</v>
      </c>
      <c r="D3076" t="s">
        <v>1697</v>
      </c>
    </row>
    <row r="3077" spans="2:4" x14ac:dyDescent="0.25">
      <c r="B3077" t="s">
        <v>81</v>
      </c>
      <c r="C3077">
        <v>23193</v>
      </c>
      <c r="D3077" t="s">
        <v>1698</v>
      </c>
    </row>
    <row r="3078" spans="2:4" x14ac:dyDescent="0.25">
      <c r="B3078" t="s">
        <v>81</v>
      </c>
      <c r="C3078">
        <v>23193</v>
      </c>
      <c r="D3078" t="s">
        <v>1698</v>
      </c>
    </row>
    <row r="3079" spans="2:4" x14ac:dyDescent="0.25">
      <c r="B3079" t="s">
        <v>81</v>
      </c>
      <c r="C3079">
        <v>23194</v>
      </c>
      <c r="D3079" t="s">
        <v>1699</v>
      </c>
    </row>
    <row r="3080" spans="2:4" x14ac:dyDescent="0.25">
      <c r="B3080" t="s">
        <v>81</v>
      </c>
      <c r="C3080">
        <v>23194</v>
      </c>
      <c r="D3080" t="s">
        <v>1699</v>
      </c>
    </row>
    <row r="3081" spans="2:4" x14ac:dyDescent="0.25">
      <c r="B3081" t="s">
        <v>81</v>
      </c>
      <c r="C3081">
        <v>23194</v>
      </c>
      <c r="D3081" t="s">
        <v>1699</v>
      </c>
    </row>
    <row r="3082" spans="2:4" x14ac:dyDescent="0.25">
      <c r="B3082" t="s">
        <v>81</v>
      </c>
      <c r="C3082">
        <v>23194</v>
      </c>
      <c r="D3082" t="s">
        <v>1699</v>
      </c>
    </row>
    <row r="3083" spans="2:4" x14ac:dyDescent="0.25">
      <c r="B3083" t="s">
        <v>81</v>
      </c>
      <c r="C3083">
        <v>23195</v>
      </c>
      <c r="D3083" t="s">
        <v>1700</v>
      </c>
    </row>
    <row r="3084" spans="2:4" x14ac:dyDescent="0.25">
      <c r="B3084" t="s">
        <v>81</v>
      </c>
      <c r="C3084">
        <v>23195</v>
      </c>
      <c r="D3084" t="s">
        <v>1700</v>
      </c>
    </row>
    <row r="3085" spans="2:4" x14ac:dyDescent="0.25">
      <c r="B3085" t="s">
        <v>81</v>
      </c>
      <c r="C3085">
        <v>23195</v>
      </c>
      <c r="D3085" t="s">
        <v>1700</v>
      </c>
    </row>
    <row r="3086" spans="2:4" x14ac:dyDescent="0.25">
      <c r="B3086" t="s">
        <v>81</v>
      </c>
      <c r="C3086">
        <v>23195</v>
      </c>
      <c r="D3086" t="s">
        <v>1700</v>
      </c>
    </row>
    <row r="3087" spans="2:4" x14ac:dyDescent="0.25">
      <c r="B3087" t="s">
        <v>81</v>
      </c>
      <c r="C3087">
        <v>23195</v>
      </c>
      <c r="D3087" t="s">
        <v>1700</v>
      </c>
    </row>
    <row r="3088" spans="2:4" x14ac:dyDescent="0.25">
      <c r="B3088" t="s">
        <v>81</v>
      </c>
      <c r="C3088">
        <v>23197</v>
      </c>
      <c r="D3088" t="s">
        <v>1701</v>
      </c>
    </row>
    <row r="3089" spans="2:4" x14ac:dyDescent="0.25">
      <c r="B3089" t="s">
        <v>81</v>
      </c>
      <c r="C3089">
        <v>23198</v>
      </c>
      <c r="D3089" t="s">
        <v>1702</v>
      </c>
    </row>
    <row r="3090" spans="2:4" x14ac:dyDescent="0.25">
      <c r="B3090" t="s">
        <v>81</v>
      </c>
      <c r="C3090">
        <v>23198</v>
      </c>
      <c r="D3090" t="s">
        <v>1702</v>
      </c>
    </row>
    <row r="3091" spans="2:4" x14ac:dyDescent="0.25">
      <c r="B3091" t="s">
        <v>81</v>
      </c>
      <c r="C3091">
        <v>23199</v>
      </c>
      <c r="D3091" t="s">
        <v>1703</v>
      </c>
    </row>
    <row r="3092" spans="2:4" x14ac:dyDescent="0.25">
      <c r="B3092" t="s">
        <v>81</v>
      </c>
      <c r="C3092">
        <v>23200</v>
      </c>
      <c r="D3092" t="s">
        <v>1704</v>
      </c>
    </row>
    <row r="3093" spans="2:4" x14ac:dyDescent="0.25">
      <c r="B3093" t="s">
        <v>81</v>
      </c>
      <c r="C3093">
        <v>23201</v>
      </c>
      <c r="D3093" t="s">
        <v>1705</v>
      </c>
    </row>
    <row r="3094" spans="2:4" x14ac:dyDescent="0.25">
      <c r="B3094" t="s">
        <v>81</v>
      </c>
      <c r="C3094">
        <v>23201</v>
      </c>
      <c r="D3094" t="s">
        <v>1705</v>
      </c>
    </row>
    <row r="3095" spans="2:4" x14ac:dyDescent="0.25">
      <c r="B3095" t="s">
        <v>81</v>
      </c>
      <c r="C3095">
        <v>23201</v>
      </c>
      <c r="D3095" t="s">
        <v>1705</v>
      </c>
    </row>
    <row r="3096" spans="2:4" x14ac:dyDescent="0.25">
      <c r="B3096" t="s">
        <v>81</v>
      </c>
      <c r="C3096">
        <v>23201</v>
      </c>
      <c r="D3096" t="s">
        <v>1705</v>
      </c>
    </row>
    <row r="3097" spans="2:4" x14ac:dyDescent="0.25">
      <c r="B3097" t="s">
        <v>81</v>
      </c>
      <c r="C3097">
        <v>23201</v>
      </c>
      <c r="D3097" t="s">
        <v>1705</v>
      </c>
    </row>
    <row r="3098" spans="2:4" x14ac:dyDescent="0.25">
      <c r="B3098" t="s">
        <v>81</v>
      </c>
      <c r="C3098">
        <v>23201</v>
      </c>
      <c r="D3098" t="s">
        <v>1705</v>
      </c>
    </row>
    <row r="3099" spans="2:4" x14ac:dyDescent="0.25">
      <c r="B3099" t="s">
        <v>81</v>
      </c>
      <c r="C3099">
        <v>23201</v>
      </c>
      <c r="D3099" t="s">
        <v>1705</v>
      </c>
    </row>
    <row r="3100" spans="2:4" x14ac:dyDescent="0.25">
      <c r="B3100" t="s">
        <v>81</v>
      </c>
      <c r="C3100">
        <v>23201</v>
      </c>
      <c r="D3100" t="s">
        <v>1705</v>
      </c>
    </row>
    <row r="3101" spans="2:4" x14ac:dyDescent="0.25">
      <c r="B3101" t="s">
        <v>81</v>
      </c>
      <c r="C3101">
        <v>23202</v>
      </c>
      <c r="D3101" t="s">
        <v>1706</v>
      </c>
    </row>
    <row r="3102" spans="2:4" x14ac:dyDescent="0.25">
      <c r="B3102" t="s">
        <v>81</v>
      </c>
      <c r="C3102">
        <v>23203</v>
      </c>
      <c r="D3102" t="s">
        <v>1707</v>
      </c>
    </row>
    <row r="3103" spans="2:4" x14ac:dyDescent="0.25">
      <c r="B3103" t="s">
        <v>81</v>
      </c>
      <c r="C3103">
        <v>23204</v>
      </c>
      <c r="D3103" t="s">
        <v>1708</v>
      </c>
    </row>
    <row r="3104" spans="2:4" x14ac:dyDescent="0.25">
      <c r="B3104" t="s">
        <v>81</v>
      </c>
      <c r="C3104">
        <v>23205</v>
      </c>
      <c r="D3104" t="s">
        <v>1709</v>
      </c>
    </row>
    <row r="3105" spans="2:4" x14ac:dyDescent="0.25">
      <c r="B3105" t="s">
        <v>81</v>
      </c>
      <c r="C3105">
        <v>23205</v>
      </c>
      <c r="D3105" t="s">
        <v>1709</v>
      </c>
    </row>
    <row r="3106" spans="2:4" x14ac:dyDescent="0.25">
      <c r="B3106" t="s">
        <v>81</v>
      </c>
      <c r="C3106">
        <v>23206</v>
      </c>
      <c r="D3106" t="s">
        <v>1710</v>
      </c>
    </row>
    <row r="3107" spans="2:4" x14ac:dyDescent="0.25">
      <c r="B3107" t="s">
        <v>81</v>
      </c>
      <c r="C3107">
        <v>23207</v>
      </c>
      <c r="D3107" t="s">
        <v>1711</v>
      </c>
    </row>
    <row r="3108" spans="2:4" x14ac:dyDescent="0.25">
      <c r="B3108" t="s">
        <v>81</v>
      </c>
      <c r="C3108">
        <v>23208</v>
      </c>
      <c r="D3108" t="s">
        <v>1712</v>
      </c>
    </row>
    <row r="3109" spans="2:4" x14ac:dyDescent="0.25">
      <c r="B3109" t="s">
        <v>81</v>
      </c>
      <c r="C3109">
        <v>23209</v>
      </c>
      <c r="D3109" t="s">
        <v>1713</v>
      </c>
    </row>
    <row r="3110" spans="2:4" x14ac:dyDescent="0.25">
      <c r="B3110" t="s">
        <v>81</v>
      </c>
      <c r="C3110">
        <v>23209</v>
      </c>
      <c r="D3110" t="s">
        <v>1713</v>
      </c>
    </row>
    <row r="3111" spans="2:4" x14ac:dyDescent="0.25">
      <c r="B3111" t="s">
        <v>81</v>
      </c>
      <c r="C3111">
        <v>23210</v>
      </c>
      <c r="D3111" t="s">
        <v>1714</v>
      </c>
    </row>
    <row r="3112" spans="2:4" x14ac:dyDescent="0.25">
      <c r="B3112" t="s">
        <v>81</v>
      </c>
      <c r="C3112">
        <v>23211</v>
      </c>
      <c r="D3112" t="s">
        <v>1715</v>
      </c>
    </row>
    <row r="3113" spans="2:4" x14ac:dyDescent="0.25">
      <c r="B3113" t="s">
        <v>81</v>
      </c>
      <c r="C3113">
        <v>23212</v>
      </c>
      <c r="D3113" t="s">
        <v>1716</v>
      </c>
    </row>
    <row r="3114" spans="2:4" x14ac:dyDescent="0.25">
      <c r="B3114" t="s">
        <v>81</v>
      </c>
      <c r="C3114">
        <v>23213</v>
      </c>
      <c r="D3114" t="s">
        <v>1717</v>
      </c>
    </row>
    <row r="3115" spans="2:4" x14ac:dyDescent="0.25">
      <c r="B3115" t="s">
        <v>81</v>
      </c>
      <c r="C3115">
        <v>23214</v>
      </c>
      <c r="D3115" t="s">
        <v>1718</v>
      </c>
    </row>
    <row r="3116" spans="2:4" x14ac:dyDescent="0.25">
      <c r="B3116" t="s">
        <v>81</v>
      </c>
      <c r="C3116">
        <v>23215</v>
      </c>
      <c r="D3116" t="s">
        <v>1719</v>
      </c>
    </row>
    <row r="3117" spans="2:4" x14ac:dyDescent="0.25">
      <c r="B3117" t="s">
        <v>81</v>
      </c>
      <c r="C3117">
        <v>23216</v>
      </c>
      <c r="D3117" t="s">
        <v>1720</v>
      </c>
    </row>
    <row r="3118" spans="2:4" x14ac:dyDescent="0.25">
      <c r="B3118" t="s">
        <v>81</v>
      </c>
      <c r="C3118">
        <v>23217</v>
      </c>
      <c r="D3118" t="s">
        <v>1721</v>
      </c>
    </row>
    <row r="3119" spans="2:4" x14ac:dyDescent="0.25">
      <c r="B3119" t="s">
        <v>81</v>
      </c>
      <c r="C3119">
        <v>23218</v>
      </c>
      <c r="D3119" t="s">
        <v>1722</v>
      </c>
    </row>
    <row r="3120" spans="2:4" x14ac:dyDescent="0.25">
      <c r="B3120" t="s">
        <v>81</v>
      </c>
      <c r="C3120">
        <v>23219</v>
      </c>
      <c r="D3120" t="s">
        <v>1723</v>
      </c>
    </row>
    <row r="3121" spans="2:4" x14ac:dyDescent="0.25">
      <c r="B3121" t="s">
        <v>81</v>
      </c>
      <c r="C3121">
        <v>23220</v>
      </c>
      <c r="D3121" t="s">
        <v>1724</v>
      </c>
    </row>
    <row r="3122" spans="2:4" x14ac:dyDescent="0.25">
      <c r="B3122" t="s">
        <v>81</v>
      </c>
      <c r="C3122">
        <v>23221</v>
      </c>
      <c r="D3122" t="s">
        <v>1725</v>
      </c>
    </row>
    <row r="3123" spans="2:4" x14ac:dyDescent="0.25">
      <c r="B3123" t="s">
        <v>81</v>
      </c>
      <c r="C3123">
        <v>23222</v>
      </c>
      <c r="D3123" t="s">
        <v>1726</v>
      </c>
    </row>
    <row r="3124" spans="2:4" x14ac:dyDescent="0.25">
      <c r="B3124" t="s">
        <v>81</v>
      </c>
      <c r="C3124">
        <v>23223</v>
      </c>
      <c r="D3124" t="s">
        <v>1727</v>
      </c>
    </row>
    <row r="3125" spans="2:4" x14ac:dyDescent="0.25">
      <c r="B3125" t="s">
        <v>81</v>
      </c>
      <c r="C3125">
        <v>23224</v>
      </c>
      <c r="D3125" t="s">
        <v>1728</v>
      </c>
    </row>
    <row r="3126" spans="2:4" x14ac:dyDescent="0.25">
      <c r="B3126" t="s">
        <v>81</v>
      </c>
      <c r="C3126">
        <v>23225</v>
      </c>
      <c r="D3126" t="s">
        <v>1729</v>
      </c>
    </row>
    <row r="3127" spans="2:4" x14ac:dyDescent="0.25">
      <c r="B3127" t="s">
        <v>81</v>
      </c>
      <c r="C3127">
        <v>23226</v>
      </c>
      <c r="D3127" t="s">
        <v>1730</v>
      </c>
    </row>
    <row r="3128" spans="2:4" x14ac:dyDescent="0.25">
      <c r="B3128" t="s">
        <v>81</v>
      </c>
      <c r="C3128">
        <v>23227</v>
      </c>
      <c r="D3128" t="s">
        <v>1731</v>
      </c>
    </row>
    <row r="3129" spans="2:4" x14ac:dyDescent="0.25">
      <c r="B3129" t="s">
        <v>81</v>
      </c>
      <c r="C3129">
        <v>23228</v>
      </c>
      <c r="D3129" t="s">
        <v>1732</v>
      </c>
    </row>
    <row r="3130" spans="2:4" x14ac:dyDescent="0.25">
      <c r="B3130" t="s">
        <v>81</v>
      </c>
      <c r="C3130">
        <v>23229</v>
      </c>
      <c r="D3130" t="s">
        <v>1733</v>
      </c>
    </row>
    <row r="3131" spans="2:4" x14ac:dyDescent="0.25">
      <c r="B3131" t="s">
        <v>81</v>
      </c>
      <c r="C3131">
        <v>23230</v>
      </c>
      <c r="D3131" t="s">
        <v>1734</v>
      </c>
    </row>
    <row r="3132" spans="2:4" x14ac:dyDescent="0.25">
      <c r="B3132" t="s">
        <v>81</v>
      </c>
      <c r="C3132">
        <v>23231</v>
      </c>
      <c r="D3132" t="s">
        <v>1735</v>
      </c>
    </row>
    <row r="3133" spans="2:4" x14ac:dyDescent="0.25">
      <c r="B3133" t="s">
        <v>81</v>
      </c>
      <c r="C3133">
        <v>23232</v>
      </c>
      <c r="D3133" t="s">
        <v>1736</v>
      </c>
    </row>
    <row r="3134" spans="2:4" x14ac:dyDescent="0.25">
      <c r="B3134" t="s">
        <v>81</v>
      </c>
      <c r="C3134">
        <v>23233</v>
      </c>
      <c r="D3134" t="s">
        <v>1737</v>
      </c>
    </row>
    <row r="3135" spans="2:4" x14ac:dyDescent="0.25">
      <c r="B3135" t="s">
        <v>81</v>
      </c>
      <c r="C3135">
        <v>23234</v>
      </c>
      <c r="D3135" t="s">
        <v>1738</v>
      </c>
    </row>
    <row r="3136" spans="2:4" x14ac:dyDescent="0.25">
      <c r="B3136" t="s">
        <v>81</v>
      </c>
      <c r="C3136">
        <v>23235</v>
      </c>
      <c r="D3136" t="s">
        <v>1739</v>
      </c>
    </row>
    <row r="3137" spans="2:4" x14ac:dyDescent="0.25">
      <c r="B3137" t="s">
        <v>81</v>
      </c>
      <c r="C3137">
        <v>23236</v>
      </c>
      <c r="D3137" t="s">
        <v>1740</v>
      </c>
    </row>
    <row r="3138" spans="2:4" x14ac:dyDescent="0.25">
      <c r="B3138" t="s">
        <v>81</v>
      </c>
      <c r="C3138">
        <v>23237</v>
      </c>
      <c r="D3138" t="s">
        <v>1741</v>
      </c>
    </row>
    <row r="3139" spans="2:4" x14ac:dyDescent="0.25">
      <c r="B3139" t="s">
        <v>81</v>
      </c>
      <c r="C3139">
        <v>23238</v>
      </c>
      <c r="D3139" t="s">
        <v>1742</v>
      </c>
    </row>
    <row r="3140" spans="2:4" x14ac:dyDescent="0.25">
      <c r="B3140" t="s">
        <v>81</v>
      </c>
      <c r="C3140">
        <v>23238</v>
      </c>
      <c r="D3140" t="s">
        <v>1742</v>
      </c>
    </row>
    <row r="3141" spans="2:4" x14ac:dyDescent="0.25">
      <c r="B3141" t="s">
        <v>81</v>
      </c>
      <c r="C3141">
        <v>23238</v>
      </c>
      <c r="D3141" t="s">
        <v>1742</v>
      </c>
    </row>
    <row r="3142" spans="2:4" x14ac:dyDescent="0.25">
      <c r="B3142" t="s">
        <v>81</v>
      </c>
      <c r="C3142">
        <v>23238</v>
      </c>
      <c r="D3142" t="s">
        <v>1742</v>
      </c>
    </row>
    <row r="3143" spans="2:4" x14ac:dyDescent="0.25">
      <c r="B3143" t="s">
        <v>81</v>
      </c>
      <c r="C3143">
        <v>23239</v>
      </c>
      <c r="D3143" t="s">
        <v>1743</v>
      </c>
    </row>
    <row r="3144" spans="2:4" x14ac:dyDescent="0.25">
      <c r="B3144" t="s">
        <v>81</v>
      </c>
      <c r="C3144">
        <v>23240</v>
      </c>
      <c r="D3144" t="s">
        <v>1744</v>
      </c>
    </row>
    <row r="3145" spans="2:4" x14ac:dyDescent="0.25">
      <c r="B3145" t="s">
        <v>81</v>
      </c>
      <c r="C3145">
        <v>23241</v>
      </c>
      <c r="D3145" t="s">
        <v>1745</v>
      </c>
    </row>
    <row r="3146" spans="2:4" x14ac:dyDescent="0.25">
      <c r="B3146" t="s">
        <v>81</v>
      </c>
      <c r="C3146">
        <v>23241</v>
      </c>
      <c r="D3146" t="s">
        <v>1745</v>
      </c>
    </row>
    <row r="3147" spans="2:4" x14ac:dyDescent="0.25">
      <c r="B3147" t="s">
        <v>81</v>
      </c>
      <c r="C3147">
        <v>23241</v>
      </c>
      <c r="D3147" t="s">
        <v>1745</v>
      </c>
    </row>
    <row r="3148" spans="2:4" x14ac:dyDescent="0.25">
      <c r="B3148" t="s">
        <v>81</v>
      </c>
      <c r="C3148">
        <v>23242</v>
      </c>
      <c r="D3148" t="s">
        <v>1746</v>
      </c>
    </row>
    <row r="3149" spans="2:4" x14ac:dyDescent="0.25">
      <c r="B3149" t="s">
        <v>81</v>
      </c>
      <c r="C3149">
        <v>23243</v>
      </c>
      <c r="D3149" t="s">
        <v>1747</v>
      </c>
    </row>
    <row r="3150" spans="2:4" x14ac:dyDescent="0.25">
      <c r="B3150" t="s">
        <v>81</v>
      </c>
      <c r="C3150">
        <v>23244</v>
      </c>
      <c r="D3150" t="s">
        <v>1748</v>
      </c>
    </row>
    <row r="3151" spans="2:4" x14ac:dyDescent="0.25">
      <c r="B3151" t="s">
        <v>81</v>
      </c>
      <c r="C3151">
        <v>23245</v>
      </c>
      <c r="D3151" t="s">
        <v>1749</v>
      </c>
    </row>
    <row r="3152" spans="2:4" x14ac:dyDescent="0.25">
      <c r="B3152" t="s">
        <v>81</v>
      </c>
      <c r="C3152">
        <v>23246</v>
      </c>
      <c r="D3152" t="s">
        <v>1750</v>
      </c>
    </row>
    <row r="3153" spans="2:4" x14ac:dyDescent="0.25">
      <c r="B3153" t="s">
        <v>81</v>
      </c>
      <c r="C3153">
        <v>23247</v>
      </c>
      <c r="D3153" t="s">
        <v>1751</v>
      </c>
    </row>
    <row r="3154" spans="2:4" x14ac:dyDescent="0.25">
      <c r="B3154" t="s">
        <v>81</v>
      </c>
      <c r="C3154">
        <v>23248</v>
      </c>
      <c r="D3154" t="s">
        <v>1752</v>
      </c>
    </row>
    <row r="3155" spans="2:4" x14ac:dyDescent="0.25">
      <c r="B3155" t="s">
        <v>81</v>
      </c>
      <c r="C3155">
        <v>23249</v>
      </c>
      <c r="D3155" t="s">
        <v>1753</v>
      </c>
    </row>
    <row r="3156" spans="2:4" x14ac:dyDescent="0.25">
      <c r="B3156" t="s">
        <v>81</v>
      </c>
      <c r="C3156">
        <v>23250</v>
      </c>
      <c r="D3156" t="s">
        <v>1754</v>
      </c>
    </row>
    <row r="3157" spans="2:4" x14ac:dyDescent="0.25">
      <c r="B3157" t="s">
        <v>81</v>
      </c>
      <c r="C3157">
        <v>23251</v>
      </c>
      <c r="D3157" t="s">
        <v>1755</v>
      </c>
    </row>
    <row r="3158" spans="2:4" x14ac:dyDescent="0.25">
      <c r="B3158" t="s">
        <v>81</v>
      </c>
      <c r="C3158">
        <v>23251</v>
      </c>
      <c r="D3158" t="s">
        <v>1755</v>
      </c>
    </row>
    <row r="3159" spans="2:4" x14ac:dyDescent="0.25">
      <c r="B3159" t="s">
        <v>81</v>
      </c>
      <c r="C3159">
        <v>23252</v>
      </c>
      <c r="D3159" t="s">
        <v>1756</v>
      </c>
    </row>
    <row r="3160" spans="2:4" x14ac:dyDescent="0.25">
      <c r="B3160" t="s">
        <v>81</v>
      </c>
      <c r="C3160">
        <v>23253</v>
      </c>
      <c r="D3160" t="s">
        <v>1757</v>
      </c>
    </row>
    <row r="3161" spans="2:4" x14ac:dyDescent="0.25">
      <c r="B3161" t="s">
        <v>81</v>
      </c>
      <c r="C3161">
        <v>23254</v>
      </c>
      <c r="D3161" t="s">
        <v>1758</v>
      </c>
    </row>
    <row r="3162" spans="2:4" x14ac:dyDescent="0.25">
      <c r="B3162" t="s">
        <v>81</v>
      </c>
      <c r="C3162">
        <v>23256</v>
      </c>
      <c r="D3162" t="s">
        <v>1759</v>
      </c>
    </row>
    <row r="3163" spans="2:4" x14ac:dyDescent="0.25">
      <c r="B3163" t="s">
        <v>81</v>
      </c>
      <c r="C3163">
        <v>23257</v>
      </c>
      <c r="D3163" t="s">
        <v>1760</v>
      </c>
    </row>
    <row r="3164" spans="2:4" x14ac:dyDescent="0.25">
      <c r="B3164" t="s">
        <v>81</v>
      </c>
      <c r="C3164">
        <v>23258</v>
      </c>
      <c r="D3164" t="s">
        <v>1761</v>
      </c>
    </row>
    <row r="3165" spans="2:4" x14ac:dyDescent="0.25">
      <c r="B3165" t="s">
        <v>81</v>
      </c>
      <c r="C3165">
        <v>24101</v>
      </c>
      <c r="D3165" t="s">
        <v>1762</v>
      </c>
    </row>
    <row r="3166" spans="2:4" x14ac:dyDescent="0.25">
      <c r="B3166" t="s">
        <v>81</v>
      </c>
      <c r="C3166">
        <v>24101</v>
      </c>
      <c r="D3166" t="s">
        <v>1762</v>
      </c>
    </row>
    <row r="3167" spans="2:4" x14ac:dyDescent="0.25">
      <c r="B3167" t="s">
        <v>81</v>
      </c>
      <c r="C3167">
        <v>24102</v>
      </c>
      <c r="D3167" t="s">
        <v>1763</v>
      </c>
    </row>
    <row r="3168" spans="2:4" x14ac:dyDescent="0.25">
      <c r="B3168" t="s">
        <v>81</v>
      </c>
      <c r="C3168">
        <v>24102</v>
      </c>
      <c r="D3168" t="s">
        <v>1763</v>
      </c>
    </row>
    <row r="3169" spans="2:4" x14ac:dyDescent="0.25">
      <c r="B3169" t="s">
        <v>81</v>
      </c>
      <c r="C3169">
        <v>24102</v>
      </c>
      <c r="D3169" t="s">
        <v>1763</v>
      </c>
    </row>
    <row r="3170" spans="2:4" x14ac:dyDescent="0.25">
      <c r="B3170" t="s">
        <v>81</v>
      </c>
      <c r="C3170">
        <v>24104</v>
      </c>
      <c r="D3170" t="s">
        <v>1764</v>
      </c>
    </row>
    <row r="3171" spans="2:4" x14ac:dyDescent="0.25">
      <c r="B3171" t="s">
        <v>81</v>
      </c>
      <c r="C3171">
        <v>24104</v>
      </c>
      <c r="D3171" t="s">
        <v>1764</v>
      </c>
    </row>
    <row r="3172" spans="2:4" x14ac:dyDescent="0.25">
      <c r="B3172" t="s">
        <v>81</v>
      </c>
      <c r="C3172">
        <v>24104</v>
      </c>
      <c r="D3172" t="s">
        <v>1764</v>
      </c>
    </row>
    <row r="3173" spans="2:4" x14ac:dyDescent="0.25">
      <c r="B3173" t="s">
        <v>81</v>
      </c>
      <c r="C3173">
        <v>24104</v>
      </c>
      <c r="D3173" t="s">
        <v>1764</v>
      </c>
    </row>
    <row r="3174" spans="2:4" x14ac:dyDescent="0.25">
      <c r="B3174" t="s">
        <v>81</v>
      </c>
      <c r="C3174">
        <v>24104</v>
      </c>
      <c r="D3174" t="s">
        <v>1764</v>
      </c>
    </row>
    <row r="3175" spans="2:4" x14ac:dyDescent="0.25">
      <c r="B3175" t="s">
        <v>81</v>
      </c>
      <c r="C3175">
        <v>24104</v>
      </c>
      <c r="D3175" t="s">
        <v>1764</v>
      </c>
    </row>
    <row r="3176" spans="2:4" x14ac:dyDescent="0.25">
      <c r="B3176" t="s">
        <v>81</v>
      </c>
      <c r="C3176">
        <v>24105</v>
      </c>
      <c r="D3176" t="s">
        <v>1765</v>
      </c>
    </row>
    <row r="3177" spans="2:4" x14ac:dyDescent="0.25">
      <c r="B3177" t="s">
        <v>81</v>
      </c>
      <c r="C3177">
        <v>24107</v>
      </c>
      <c r="D3177" t="s">
        <v>1766</v>
      </c>
    </row>
    <row r="3178" spans="2:4" x14ac:dyDescent="0.25">
      <c r="B3178" t="s">
        <v>81</v>
      </c>
      <c r="C3178">
        <v>24109</v>
      </c>
      <c r="D3178" t="s">
        <v>1767</v>
      </c>
    </row>
    <row r="3179" spans="2:4" x14ac:dyDescent="0.25">
      <c r="B3179" t="s">
        <v>81</v>
      </c>
      <c r="C3179">
        <v>24109</v>
      </c>
      <c r="D3179" t="s">
        <v>1767</v>
      </c>
    </row>
    <row r="3180" spans="2:4" x14ac:dyDescent="0.25">
      <c r="B3180" t="s">
        <v>81</v>
      </c>
      <c r="C3180">
        <v>24109</v>
      </c>
      <c r="D3180" t="s">
        <v>1767</v>
      </c>
    </row>
    <row r="3181" spans="2:4" x14ac:dyDescent="0.25">
      <c r="B3181" t="s">
        <v>81</v>
      </c>
      <c r="C3181">
        <v>24110</v>
      </c>
      <c r="D3181" t="s">
        <v>1768</v>
      </c>
    </row>
    <row r="3182" spans="2:4" x14ac:dyDescent="0.25">
      <c r="B3182" t="s">
        <v>81</v>
      </c>
      <c r="C3182">
        <v>24110</v>
      </c>
      <c r="D3182" t="s">
        <v>1768</v>
      </c>
    </row>
    <row r="3183" spans="2:4" x14ac:dyDescent="0.25">
      <c r="B3183" t="s">
        <v>81</v>
      </c>
      <c r="C3183">
        <v>24110</v>
      </c>
      <c r="D3183" t="s">
        <v>1768</v>
      </c>
    </row>
    <row r="3184" spans="2:4" x14ac:dyDescent="0.25">
      <c r="B3184" t="s">
        <v>81</v>
      </c>
      <c r="C3184">
        <v>24111</v>
      </c>
      <c r="D3184" t="s">
        <v>1769</v>
      </c>
    </row>
    <row r="3185" spans="2:4" x14ac:dyDescent="0.25">
      <c r="B3185" t="s">
        <v>81</v>
      </c>
      <c r="C3185">
        <v>24112</v>
      </c>
      <c r="D3185" t="s">
        <v>1770</v>
      </c>
    </row>
    <row r="3186" spans="2:4" x14ac:dyDescent="0.25">
      <c r="B3186" t="s">
        <v>81</v>
      </c>
      <c r="C3186">
        <v>24112</v>
      </c>
      <c r="D3186" t="s">
        <v>1770</v>
      </c>
    </row>
    <row r="3187" spans="2:4" x14ac:dyDescent="0.25">
      <c r="B3187" t="s">
        <v>81</v>
      </c>
      <c r="C3187">
        <v>24112</v>
      </c>
      <c r="D3187" t="s">
        <v>1770</v>
      </c>
    </row>
    <row r="3188" spans="2:4" x14ac:dyDescent="0.25">
      <c r="B3188" t="s">
        <v>81</v>
      </c>
      <c r="C3188">
        <v>24112</v>
      </c>
      <c r="D3188" t="s">
        <v>1770</v>
      </c>
    </row>
    <row r="3189" spans="2:4" x14ac:dyDescent="0.25">
      <c r="B3189" t="s">
        <v>81</v>
      </c>
      <c r="C3189">
        <v>24113</v>
      </c>
      <c r="D3189" t="s">
        <v>1771</v>
      </c>
    </row>
    <row r="3190" spans="2:4" x14ac:dyDescent="0.25">
      <c r="B3190" t="s">
        <v>81</v>
      </c>
      <c r="C3190">
        <v>24115</v>
      </c>
      <c r="D3190" t="s">
        <v>1772</v>
      </c>
    </row>
    <row r="3191" spans="2:4" x14ac:dyDescent="0.25">
      <c r="B3191" t="s">
        <v>81</v>
      </c>
      <c r="C3191">
        <v>24115</v>
      </c>
      <c r="D3191" t="s">
        <v>1772</v>
      </c>
    </row>
    <row r="3192" spans="2:4" x14ac:dyDescent="0.25">
      <c r="B3192" t="s">
        <v>81</v>
      </c>
      <c r="C3192">
        <v>24116</v>
      </c>
      <c r="D3192" t="s">
        <v>1773</v>
      </c>
    </row>
    <row r="3193" spans="2:4" x14ac:dyDescent="0.25">
      <c r="B3193" t="s">
        <v>81</v>
      </c>
      <c r="C3193">
        <v>24116</v>
      </c>
      <c r="D3193" t="s">
        <v>1773</v>
      </c>
    </row>
    <row r="3194" spans="2:4" x14ac:dyDescent="0.25">
      <c r="B3194" t="s">
        <v>81</v>
      </c>
      <c r="C3194">
        <v>24116</v>
      </c>
      <c r="D3194" t="s">
        <v>1773</v>
      </c>
    </row>
    <row r="3195" spans="2:4" x14ac:dyDescent="0.25">
      <c r="B3195" t="s">
        <v>81</v>
      </c>
      <c r="C3195">
        <v>24117</v>
      </c>
      <c r="D3195" t="s">
        <v>1774</v>
      </c>
    </row>
    <row r="3196" spans="2:4" x14ac:dyDescent="0.25">
      <c r="B3196" t="s">
        <v>81</v>
      </c>
      <c r="C3196">
        <v>24118</v>
      </c>
      <c r="D3196" t="s">
        <v>1775</v>
      </c>
    </row>
    <row r="3197" spans="2:4" x14ac:dyDescent="0.25">
      <c r="B3197" t="s">
        <v>81</v>
      </c>
      <c r="C3197">
        <v>24119</v>
      </c>
      <c r="D3197" t="s">
        <v>1776</v>
      </c>
    </row>
    <row r="3198" spans="2:4" x14ac:dyDescent="0.25">
      <c r="B3198" t="s">
        <v>81</v>
      </c>
      <c r="C3198">
        <v>24120</v>
      </c>
      <c r="D3198" t="s">
        <v>1777</v>
      </c>
    </row>
    <row r="3199" spans="2:4" x14ac:dyDescent="0.25">
      <c r="B3199" t="s">
        <v>81</v>
      </c>
      <c r="C3199">
        <v>24120</v>
      </c>
      <c r="D3199" t="s">
        <v>1777</v>
      </c>
    </row>
    <row r="3200" spans="2:4" x14ac:dyDescent="0.25">
      <c r="B3200" t="s">
        <v>81</v>
      </c>
      <c r="C3200">
        <v>24120</v>
      </c>
      <c r="D3200" t="s">
        <v>1777</v>
      </c>
    </row>
    <row r="3201" spans="2:4" x14ac:dyDescent="0.25">
      <c r="B3201" t="s">
        <v>81</v>
      </c>
      <c r="C3201">
        <v>24121</v>
      </c>
      <c r="D3201" t="s">
        <v>1778</v>
      </c>
    </row>
    <row r="3202" spans="2:4" x14ac:dyDescent="0.25">
      <c r="B3202" t="s">
        <v>81</v>
      </c>
      <c r="C3202">
        <v>24122</v>
      </c>
      <c r="D3202" t="s">
        <v>1779</v>
      </c>
    </row>
    <row r="3203" spans="2:4" x14ac:dyDescent="0.25">
      <c r="B3203" t="s">
        <v>81</v>
      </c>
      <c r="C3203">
        <v>24123</v>
      </c>
      <c r="D3203" t="s">
        <v>1780</v>
      </c>
    </row>
    <row r="3204" spans="2:4" x14ac:dyDescent="0.25">
      <c r="B3204" t="s">
        <v>81</v>
      </c>
      <c r="C3204">
        <v>24123</v>
      </c>
      <c r="D3204" t="s">
        <v>1780</v>
      </c>
    </row>
    <row r="3205" spans="2:4" x14ac:dyDescent="0.25">
      <c r="B3205" t="s">
        <v>81</v>
      </c>
      <c r="C3205">
        <v>24123</v>
      </c>
      <c r="D3205" t="s">
        <v>1780</v>
      </c>
    </row>
    <row r="3206" spans="2:4" x14ac:dyDescent="0.25">
      <c r="B3206" t="s">
        <v>81</v>
      </c>
      <c r="C3206">
        <v>24123</v>
      </c>
      <c r="D3206" t="s">
        <v>1780</v>
      </c>
    </row>
    <row r="3207" spans="2:4" x14ac:dyDescent="0.25">
      <c r="B3207" t="s">
        <v>81</v>
      </c>
      <c r="C3207">
        <v>24123</v>
      </c>
      <c r="D3207" t="s">
        <v>1780</v>
      </c>
    </row>
    <row r="3208" spans="2:4" x14ac:dyDescent="0.25">
      <c r="B3208" t="s">
        <v>81</v>
      </c>
      <c r="C3208">
        <v>24124</v>
      </c>
      <c r="D3208" t="s">
        <v>1781</v>
      </c>
    </row>
    <row r="3209" spans="2:4" x14ac:dyDescent="0.25">
      <c r="B3209" t="s">
        <v>81</v>
      </c>
      <c r="C3209">
        <v>24124</v>
      </c>
      <c r="D3209" t="s">
        <v>1781</v>
      </c>
    </row>
    <row r="3210" spans="2:4" x14ac:dyDescent="0.25">
      <c r="B3210" t="s">
        <v>81</v>
      </c>
      <c r="C3210">
        <v>24124</v>
      </c>
      <c r="D3210" t="s">
        <v>1781</v>
      </c>
    </row>
    <row r="3211" spans="2:4" x14ac:dyDescent="0.25">
      <c r="B3211" t="s">
        <v>81</v>
      </c>
      <c r="C3211">
        <v>24124</v>
      </c>
      <c r="D3211" t="s">
        <v>1781</v>
      </c>
    </row>
    <row r="3212" spans="2:4" x14ac:dyDescent="0.25">
      <c r="B3212" t="s">
        <v>81</v>
      </c>
      <c r="C3212">
        <v>24124</v>
      </c>
      <c r="D3212" t="s">
        <v>1781</v>
      </c>
    </row>
    <row r="3213" spans="2:4" x14ac:dyDescent="0.25">
      <c r="B3213" t="s">
        <v>81</v>
      </c>
      <c r="C3213">
        <v>24124</v>
      </c>
      <c r="D3213" t="s">
        <v>1781</v>
      </c>
    </row>
    <row r="3214" spans="2:4" x14ac:dyDescent="0.25">
      <c r="B3214" t="s">
        <v>81</v>
      </c>
      <c r="C3214">
        <v>24124</v>
      </c>
      <c r="D3214" t="s">
        <v>1781</v>
      </c>
    </row>
    <row r="3215" spans="2:4" x14ac:dyDescent="0.25">
      <c r="B3215" t="s">
        <v>81</v>
      </c>
      <c r="C3215">
        <v>24125</v>
      </c>
      <c r="D3215" t="s">
        <v>1782</v>
      </c>
    </row>
    <row r="3216" spans="2:4" x14ac:dyDescent="0.25">
      <c r="B3216" t="s">
        <v>81</v>
      </c>
      <c r="C3216">
        <v>24126</v>
      </c>
      <c r="D3216" t="s">
        <v>1783</v>
      </c>
    </row>
    <row r="3217" spans="2:4" x14ac:dyDescent="0.25">
      <c r="B3217" t="s">
        <v>81</v>
      </c>
      <c r="C3217">
        <v>24126</v>
      </c>
      <c r="D3217" t="s">
        <v>1783</v>
      </c>
    </row>
    <row r="3218" spans="2:4" x14ac:dyDescent="0.25">
      <c r="B3218" t="s">
        <v>81</v>
      </c>
      <c r="C3218">
        <v>24126</v>
      </c>
      <c r="D3218" t="s">
        <v>1783</v>
      </c>
    </row>
    <row r="3219" spans="2:4" x14ac:dyDescent="0.25">
      <c r="B3219" t="s">
        <v>81</v>
      </c>
      <c r="C3219">
        <v>24126</v>
      </c>
      <c r="D3219" t="s">
        <v>1783</v>
      </c>
    </row>
    <row r="3220" spans="2:4" x14ac:dyDescent="0.25">
      <c r="B3220" t="s">
        <v>81</v>
      </c>
      <c r="C3220">
        <v>24127</v>
      </c>
      <c r="D3220" t="s">
        <v>1784</v>
      </c>
    </row>
    <row r="3221" spans="2:4" x14ac:dyDescent="0.25">
      <c r="B3221" t="s">
        <v>81</v>
      </c>
      <c r="C3221">
        <v>24127</v>
      </c>
      <c r="D3221" t="s">
        <v>1784</v>
      </c>
    </row>
    <row r="3222" spans="2:4" x14ac:dyDescent="0.25">
      <c r="B3222" t="s">
        <v>81</v>
      </c>
      <c r="C3222">
        <v>24128</v>
      </c>
      <c r="D3222" t="s">
        <v>1785</v>
      </c>
    </row>
    <row r="3223" spans="2:4" x14ac:dyDescent="0.25">
      <c r="B3223" t="s">
        <v>81</v>
      </c>
      <c r="C3223">
        <v>24128</v>
      </c>
      <c r="D3223" t="s">
        <v>1785</v>
      </c>
    </row>
    <row r="3224" spans="2:4" x14ac:dyDescent="0.25">
      <c r="B3224" t="s">
        <v>81</v>
      </c>
      <c r="C3224">
        <v>24128</v>
      </c>
      <c r="D3224" t="s">
        <v>1785</v>
      </c>
    </row>
    <row r="3225" spans="2:4" x14ac:dyDescent="0.25">
      <c r="B3225" t="s">
        <v>81</v>
      </c>
      <c r="C3225">
        <v>24128</v>
      </c>
      <c r="D3225" t="s">
        <v>1785</v>
      </c>
    </row>
    <row r="3226" spans="2:4" x14ac:dyDescent="0.25">
      <c r="B3226" t="s">
        <v>81</v>
      </c>
      <c r="C3226">
        <v>24129</v>
      </c>
      <c r="D3226" t="s">
        <v>1786</v>
      </c>
    </row>
    <row r="3227" spans="2:4" x14ac:dyDescent="0.25">
      <c r="B3227" t="s">
        <v>81</v>
      </c>
      <c r="C3227">
        <v>24130</v>
      </c>
      <c r="D3227" t="s">
        <v>1787</v>
      </c>
    </row>
    <row r="3228" spans="2:4" x14ac:dyDescent="0.25">
      <c r="B3228" t="s">
        <v>81</v>
      </c>
      <c r="C3228">
        <v>24131</v>
      </c>
      <c r="D3228" t="s">
        <v>1788</v>
      </c>
    </row>
    <row r="3229" spans="2:4" x14ac:dyDescent="0.25">
      <c r="B3229" t="s">
        <v>81</v>
      </c>
      <c r="C3229">
        <v>24131</v>
      </c>
      <c r="D3229" t="s">
        <v>1788</v>
      </c>
    </row>
    <row r="3230" spans="2:4" x14ac:dyDescent="0.25">
      <c r="B3230" t="s">
        <v>81</v>
      </c>
      <c r="C3230">
        <v>24132</v>
      </c>
      <c r="D3230" t="s">
        <v>1789</v>
      </c>
    </row>
    <row r="3231" spans="2:4" x14ac:dyDescent="0.25">
      <c r="B3231" t="s">
        <v>81</v>
      </c>
      <c r="C3231">
        <v>24132</v>
      </c>
      <c r="D3231" t="s">
        <v>1789</v>
      </c>
    </row>
    <row r="3232" spans="2:4" x14ac:dyDescent="0.25">
      <c r="B3232" t="s">
        <v>81</v>
      </c>
      <c r="C3232">
        <v>24132</v>
      </c>
      <c r="D3232" t="s">
        <v>1789</v>
      </c>
    </row>
    <row r="3233" spans="2:4" x14ac:dyDescent="0.25">
      <c r="B3233" t="s">
        <v>81</v>
      </c>
      <c r="C3233">
        <v>24133</v>
      </c>
      <c r="D3233" t="s">
        <v>1790</v>
      </c>
    </row>
    <row r="3234" spans="2:4" x14ac:dyDescent="0.25">
      <c r="B3234" t="s">
        <v>81</v>
      </c>
      <c r="C3234">
        <v>24133</v>
      </c>
      <c r="D3234" t="s">
        <v>1790</v>
      </c>
    </row>
    <row r="3235" spans="2:4" x14ac:dyDescent="0.25">
      <c r="B3235" t="s">
        <v>81</v>
      </c>
      <c r="C3235">
        <v>24134</v>
      </c>
      <c r="D3235" t="s">
        <v>1791</v>
      </c>
    </row>
    <row r="3236" spans="2:4" x14ac:dyDescent="0.25">
      <c r="B3236" t="s">
        <v>81</v>
      </c>
      <c r="C3236">
        <v>24134</v>
      </c>
      <c r="D3236" t="s">
        <v>1791</v>
      </c>
    </row>
    <row r="3237" spans="2:4" x14ac:dyDescent="0.25">
      <c r="B3237" t="s">
        <v>81</v>
      </c>
      <c r="C3237">
        <v>24135</v>
      </c>
      <c r="D3237" t="s">
        <v>1792</v>
      </c>
    </row>
    <row r="3238" spans="2:4" x14ac:dyDescent="0.25">
      <c r="B3238" t="s">
        <v>81</v>
      </c>
      <c r="C3238">
        <v>24136</v>
      </c>
      <c r="D3238" t="s">
        <v>1793</v>
      </c>
    </row>
    <row r="3239" spans="2:4" x14ac:dyDescent="0.25">
      <c r="B3239" t="s">
        <v>81</v>
      </c>
      <c r="C3239">
        <v>24137</v>
      </c>
      <c r="D3239" t="s">
        <v>1794</v>
      </c>
    </row>
    <row r="3240" spans="2:4" x14ac:dyDescent="0.25">
      <c r="B3240" t="s">
        <v>81</v>
      </c>
      <c r="C3240">
        <v>24137</v>
      </c>
      <c r="D3240" t="s">
        <v>1794</v>
      </c>
    </row>
    <row r="3241" spans="2:4" x14ac:dyDescent="0.25">
      <c r="B3241" t="s">
        <v>81</v>
      </c>
      <c r="C3241">
        <v>24137</v>
      </c>
      <c r="D3241" t="s">
        <v>1794</v>
      </c>
    </row>
    <row r="3242" spans="2:4" x14ac:dyDescent="0.25">
      <c r="B3242" t="s">
        <v>81</v>
      </c>
      <c r="C3242">
        <v>24138</v>
      </c>
      <c r="D3242" t="s">
        <v>1795</v>
      </c>
    </row>
    <row r="3243" spans="2:4" x14ac:dyDescent="0.25">
      <c r="B3243" t="s">
        <v>81</v>
      </c>
      <c r="C3243">
        <v>24140</v>
      </c>
      <c r="D3243" t="s">
        <v>1796</v>
      </c>
    </row>
    <row r="3244" spans="2:4" x14ac:dyDescent="0.25">
      <c r="B3244" t="s">
        <v>81</v>
      </c>
      <c r="C3244">
        <v>24140</v>
      </c>
      <c r="D3244" t="s">
        <v>1796</v>
      </c>
    </row>
    <row r="3245" spans="2:4" x14ac:dyDescent="0.25">
      <c r="B3245" t="s">
        <v>81</v>
      </c>
      <c r="C3245">
        <v>24141</v>
      </c>
      <c r="D3245" t="s">
        <v>1797</v>
      </c>
    </row>
    <row r="3246" spans="2:4" x14ac:dyDescent="0.25">
      <c r="B3246" t="s">
        <v>81</v>
      </c>
      <c r="C3246">
        <v>24142</v>
      </c>
      <c r="D3246" t="s">
        <v>1798</v>
      </c>
    </row>
    <row r="3247" spans="2:4" x14ac:dyDescent="0.25">
      <c r="B3247" t="s">
        <v>81</v>
      </c>
      <c r="C3247">
        <v>24143</v>
      </c>
      <c r="D3247" t="s">
        <v>1799</v>
      </c>
    </row>
    <row r="3248" spans="2:4" x14ac:dyDescent="0.25">
      <c r="B3248" t="s">
        <v>81</v>
      </c>
      <c r="C3248">
        <v>24144</v>
      </c>
      <c r="D3248" t="s">
        <v>1800</v>
      </c>
    </row>
    <row r="3249" spans="2:4" x14ac:dyDescent="0.25">
      <c r="B3249" t="s">
        <v>81</v>
      </c>
      <c r="C3249">
        <v>24145</v>
      </c>
      <c r="D3249" t="s">
        <v>1801</v>
      </c>
    </row>
    <row r="3250" spans="2:4" x14ac:dyDescent="0.25">
      <c r="B3250" t="s">
        <v>81</v>
      </c>
      <c r="C3250">
        <v>24145</v>
      </c>
      <c r="D3250" t="s">
        <v>1801</v>
      </c>
    </row>
    <row r="3251" spans="2:4" x14ac:dyDescent="0.25">
      <c r="B3251" t="s">
        <v>81</v>
      </c>
      <c r="C3251">
        <v>24145</v>
      </c>
      <c r="D3251" t="s">
        <v>1801</v>
      </c>
    </row>
    <row r="3252" spans="2:4" x14ac:dyDescent="0.25">
      <c r="B3252" t="s">
        <v>81</v>
      </c>
      <c r="C3252">
        <v>24146</v>
      </c>
      <c r="D3252" t="s">
        <v>1802</v>
      </c>
    </row>
    <row r="3253" spans="2:4" x14ac:dyDescent="0.25">
      <c r="B3253" t="s">
        <v>81</v>
      </c>
      <c r="C3253">
        <v>24146</v>
      </c>
      <c r="D3253" t="s">
        <v>1802</v>
      </c>
    </row>
    <row r="3254" spans="2:4" x14ac:dyDescent="0.25">
      <c r="B3254" t="s">
        <v>81</v>
      </c>
      <c r="C3254">
        <v>24147</v>
      </c>
      <c r="D3254" t="s">
        <v>1803</v>
      </c>
    </row>
    <row r="3255" spans="2:4" x14ac:dyDescent="0.25">
      <c r="B3255" t="s">
        <v>81</v>
      </c>
      <c r="C3255">
        <v>24148</v>
      </c>
      <c r="D3255" t="s">
        <v>1804</v>
      </c>
    </row>
    <row r="3256" spans="2:4" x14ac:dyDescent="0.25">
      <c r="B3256" t="s">
        <v>81</v>
      </c>
      <c r="C3256">
        <v>24149</v>
      </c>
      <c r="D3256" t="s">
        <v>1805</v>
      </c>
    </row>
    <row r="3257" spans="2:4" x14ac:dyDescent="0.25">
      <c r="B3257" t="s">
        <v>81</v>
      </c>
      <c r="C3257">
        <v>24149</v>
      </c>
      <c r="D3257" t="s">
        <v>1805</v>
      </c>
    </row>
    <row r="3258" spans="2:4" x14ac:dyDescent="0.25">
      <c r="B3258" t="s">
        <v>81</v>
      </c>
      <c r="C3258">
        <v>24149</v>
      </c>
      <c r="D3258" t="s">
        <v>1805</v>
      </c>
    </row>
    <row r="3259" spans="2:4" x14ac:dyDescent="0.25">
      <c r="B3259" t="s">
        <v>81</v>
      </c>
      <c r="C3259">
        <v>24150</v>
      </c>
      <c r="D3259" t="s">
        <v>1806</v>
      </c>
    </row>
    <row r="3260" spans="2:4" x14ac:dyDescent="0.25">
      <c r="B3260" t="s">
        <v>81</v>
      </c>
      <c r="C3260">
        <v>24150</v>
      </c>
      <c r="D3260" t="s">
        <v>1806</v>
      </c>
    </row>
    <row r="3261" spans="2:4" x14ac:dyDescent="0.25">
      <c r="B3261" t="s">
        <v>81</v>
      </c>
      <c r="C3261">
        <v>24151</v>
      </c>
      <c r="D3261" t="s">
        <v>1807</v>
      </c>
    </row>
    <row r="3262" spans="2:4" x14ac:dyDescent="0.25">
      <c r="B3262" t="s">
        <v>81</v>
      </c>
      <c r="C3262">
        <v>24151</v>
      </c>
      <c r="D3262" t="s">
        <v>1807</v>
      </c>
    </row>
    <row r="3263" spans="2:4" x14ac:dyDescent="0.25">
      <c r="B3263" t="s">
        <v>81</v>
      </c>
      <c r="C3263">
        <v>24151</v>
      </c>
      <c r="D3263" t="s">
        <v>1807</v>
      </c>
    </row>
    <row r="3264" spans="2:4" x14ac:dyDescent="0.25">
      <c r="B3264" t="s">
        <v>81</v>
      </c>
      <c r="C3264">
        <v>24151</v>
      </c>
      <c r="D3264" t="s">
        <v>1807</v>
      </c>
    </row>
    <row r="3265" spans="2:4" x14ac:dyDescent="0.25">
      <c r="B3265" t="s">
        <v>81</v>
      </c>
      <c r="C3265">
        <v>24151</v>
      </c>
      <c r="D3265" t="s">
        <v>1807</v>
      </c>
    </row>
    <row r="3266" spans="2:4" x14ac:dyDescent="0.25">
      <c r="B3266" t="s">
        <v>81</v>
      </c>
      <c r="C3266">
        <v>24152</v>
      </c>
      <c r="D3266" t="s">
        <v>1808</v>
      </c>
    </row>
    <row r="3267" spans="2:4" x14ac:dyDescent="0.25">
      <c r="B3267" t="s">
        <v>81</v>
      </c>
      <c r="C3267">
        <v>24152</v>
      </c>
      <c r="D3267" t="s">
        <v>1808</v>
      </c>
    </row>
    <row r="3268" spans="2:4" x14ac:dyDescent="0.25">
      <c r="B3268" t="s">
        <v>81</v>
      </c>
      <c r="C3268">
        <v>24153</v>
      </c>
      <c r="D3268" t="s">
        <v>1809</v>
      </c>
    </row>
    <row r="3269" spans="2:4" x14ac:dyDescent="0.25">
      <c r="B3269" t="s">
        <v>81</v>
      </c>
      <c r="C3269">
        <v>24153</v>
      </c>
      <c r="D3269" t="s">
        <v>1809</v>
      </c>
    </row>
    <row r="3270" spans="2:4" x14ac:dyDescent="0.25">
      <c r="B3270" t="s">
        <v>81</v>
      </c>
      <c r="C3270">
        <v>24155</v>
      </c>
      <c r="D3270" t="s">
        <v>1810</v>
      </c>
    </row>
    <row r="3271" spans="2:4" x14ac:dyDescent="0.25">
      <c r="B3271" t="s">
        <v>81</v>
      </c>
      <c r="C3271">
        <v>24155</v>
      </c>
      <c r="D3271" t="s">
        <v>1810</v>
      </c>
    </row>
    <row r="3272" spans="2:4" x14ac:dyDescent="0.25">
      <c r="B3272" t="s">
        <v>81</v>
      </c>
      <c r="C3272">
        <v>24155</v>
      </c>
      <c r="D3272" t="s">
        <v>1810</v>
      </c>
    </row>
    <row r="3273" spans="2:4" x14ac:dyDescent="0.25">
      <c r="B3273" t="s">
        <v>81</v>
      </c>
      <c r="C3273">
        <v>24155</v>
      </c>
      <c r="D3273" t="s">
        <v>1810</v>
      </c>
    </row>
    <row r="3274" spans="2:4" x14ac:dyDescent="0.25">
      <c r="B3274" t="s">
        <v>81</v>
      </c>
      <c r="C3274">
        <v>24155</v>
      </c>
      <c r="D3274" t="s">
        <v>1810</v>
      </c>
    </row>
    <row r="3275" spans="2:4" x14ac:dyDescent="0.25">
      <c r="B3275" t="s">
        <v>81</v>
      </c>
      <c r="C3275">
        <v>24155</v>
      </c>
      <c r="D3275" t="s">
        <v>1810</v>
      </c>
    </row>
    <row r="3276" spans="2:4" x14ac:dyDescent="0.25">
      <c r="B3276" t="s">
        <v>81</v>
      </c>
      <c r="C3276">
        <v>24155</v>
      </c>
      <c r="D3276" t="s">
        <v>1810</v>
      </c>
    </row>
    <row r="3277" spans="2:4" x14ac:dyDescent="0.25">
      <c r="B3277" t="s">
        <v>81</v>
      </c>
      <c r="C3277">
        <v>24156</v>
      </c>
      <c r="D3277" t="s">
        <v>1811</v>
      </c>
    </row>
    <row r="3278" spans="2:4" x14ac:dyDescent="0.25">
      <c r="B3278" t="s">
        <v>81</v>
      </c>
      <c r="C3278">
        <v>24156</v>
      </c>
      <c r="D3278" t="s">
        <v>1811</v>
      </c>
    </row>
    <row r="3279" spans="2:4" x14ac:dyDescent="0.25">
      <c r="B3279" t="s">
        <v>81</v>
      </c>
      <c r="C3279">
        <v>24157</v>
      </c>
      <c r="D3279" t="s">
        <v>1812</v>
      </c>
    </row>
    <row r="3280" spans="2:4" x14ac:dyDescent="0.25">
      <c r="B3280" t="s">
        <v>81</v>
      </c>
      <c r="C3280">
        <v>24157</v>
      </c>
      <c r="D3280" t="s">
        <v>1812</v>
      </c>
    </row>
    <row r="3281" spans="2:4" x14ac:dyDescent="0.25">
      <c r="B3281" t="s">
        <v>81</v>
      </c>
      <c r="C3281">
        <v>24157</v>
      </c>
      <c r="D3281" t="s">
        <v>1812</v>
      </c>
    </row>
    <row r="3282" spans="2:4" x14ac:dyDescent="0.25">
      <c r="B3282" t="s">
        <v>81</v>
      </c>
      <c r="C3282">
        <v>24158</v>
      </c>
      <c r="D3282" t="s">
        <v>1813</v>
      </c>
    </row>
    <row r="3283" spans="2:4" x14ac:dyDescent="0.25">
      <c r="B3283" t="s">
        <v>81</v>
      </c>
      <c r="C3283">
        <v>24159</v>
      </c>
      <c r="D3283" t="s">
        <v>1814</v>
      </c>
    </row>
    <row r="3284" spans="2:4" x14ac:dyDescent="0.25">
      <c r="B3284" t="s">
        <v>81</v>
      </c>
      <c r="C3284">
        <v>24160</v>
      </c>
      <c r="D3284" t="s">
        <v>1815</v>
      </c>
    </row>
    <row r="3285" spans="2:4" x14ac:dyDescent="0.25">
      <c r="B3285" t="s">
        <v>81</v>
      </c>
      <c r="C3285">
        <v>24161</v>
      </c>
      <c r="D3285" t="s">
        <v>1816</v>
      </c>
    </row>
    <row r="3286" spans="2:4" x14ac:dyDescent="0.25">
      <c r="B3286" t="s">
        <v>81</v>
      </c>
      <c r="C3286">
        <v>24162</v>
      </c>
      <c r="D3286" t="s">
        <v>1817</v>
      </c>
    </row>
    <row r="3287" spans="2:4" x14ac:dyDescent="0.25">
      <c r="B3287" t="s">
        <v>81</v>
      </c>
      <c r="C3287">
        <v>24162</v>
      </c>
      <c r="D3287" t="s">
        <v>1817</v>
      </c>
    </row>
    <row r="3288" spans="2:4" x14ac:dyDescent="0.25">
      <c r="B3288" t="s">
        <v>81</v>
      </c>
      <c r="C3288">
        <v>24162</v>
      </c>
      <c r="D3288" t="s">
        <v>1817</v>
      </c>
    </row>
    <row r="3289" spans="2:4" x14ac:dyDescent="0.25">
      <c r="B3289" t="s">
        <v>81</v>
      </c>
      <c r="C3289">
        <v>24162</v>
      </c>
      <c r="D3289" t="s">
        <v>1817</v>
      </c>
    </row>
    <row r="3290" spans="2:4" x14ac:dyDescent="0.25">
      <c r="B3290" t="s">
        <v>81</v>
      </c>
      <c r="C3290">
        <v>24162</v>
      </c>
      <c r="D3290" t="s">
        <v>1817</v>
      </c>
    </row>
    <row r="3291" spans="2:4" x14ac:dyDescent="0.25">
      <c r="B3291" t="s">
        <v>81</v>
      </c>
      <c r="C3291">
        <v>24162</v>
      </c>
      <c r="D3291" t="s">
        <v>1817</v>
      </c>
    </row>
    <row r="3292" spans="2:4" x14ac:dyDescent="0.25">
      <c r="B3292" t="s">
        <v>81</v>
      </c>
      <c r="C3292">
        <v>24162</v>
      </c>
      <c r="D3292" t="s">
        <v>1817</v>
      </c>
    </row>
    <row r="3293" spans="2:4" x14ac:dyDescent="0.25">
      <c r="B3293" t="s">
        <v>81</v>
      </c>
      <c r="C3293">
        <v>24162</v>
      </c>
      <c r="D3293" t="s">
        <v>1817</v>
      </c>
    </row>
    <row r="3294" spans="2:4" x14ac:dyDescent="0.25">
      <c r="B3294" t="s">
        <v>81</v>
      </c>
      <c r="C3294">
        <v>24162</v>
      </c>
      <c r="D3294" t="s">
        <v>1817</v>
      </c>
    </row>
    <row r="3295" spans="2:4" x14ac:dyDescent="0.25">
      <c r="B3295" t="s">
        <v>81</v>
      </c>
      <c r="C3295">
        <v>24162</v>
      </c>
      <c r="D3295" t="s">
        <v>1817</v>
      </c>
    </row>
    <row r="3296" spans="2:4" x14ac:dyDescent="0.25">
      <c r="B3296" t="s">
        <v>81</v>
      </c>
      <c r="C3296">
        <v>24163</v>
      </c>
      <c r="D3296" t="s">
        <v>1818</v>
      </c>
    </row>
    <row r="3297" spans="2:4" x14ac:dyDescent="0.25">
      <c r="B3297" t="s">
        <v>81</v>
      </c>
      <c r="C3297">
        <v>24163</v>
      </c>
      <c r="D3297" t="s">
        <v>1818</v>
      </c>
    </row>
    <row r="3298" spans="2:4" x14ac:dyDescent="0.25">
      <c r="B3298" t="s">
        <v>81</v>
      </c>
      <c r="C3298">
        <v>24164</v>
      </c>
      <c r="D3298" t="s">
        <v>1819</v>
      </c>
    </row>
    <row r="3299" spans="2:4" x14ac:dyDescent="0.25">
      <c r="B3299" t="s">
        <v>81</v>
      </c>
      <c r="C3299">
        <v>24164</v>
      </c>
      <c r="D3299" t="s">
        <v>1819</v>
      </c>
    </row>
    <row r="3300" spans="2:4" x14ac:dyDescent="0.25">
      <c r="B3300" t="s">
        <v>81</v>
      </c>
      <c r="C3300">
        <v>24165</v>
      </c>
      <c r="D3300" t="s">
        <v>1820</v>
      </c>
    </row>
    <row r="3301" spans="2:4" x14ac:dyDescent="0.25">
      <c r="B3301" t="s">
        <v>81</v>
      </c>
      <c r="C3301">
        <v>24165</v>
      </c>
      <c r="D3301" t="s">
        <v>1820</v>
      </c>
    </row>
    <row r="3302" spans="2:4" x14ac:dyDescent="0.25">
      <c r="B3302" t="s">
        <v>81</v>
      </c>
      <c r="C3302">
        <v>24166</v>
      </c>
      <c r="D3302" t="s">
        <v>1821</v>
      </c>
    </row>
    <row r="3303" spans="2:4" x14ac:dyDescent="0.25">
      <c r="B3303" t="s">
        <v>81</v>
      </c>
      <c r="C3303">
        <v>24167</v>
      </c>
      <c r="D3303" t="s">
        <v>1822</v>
      </c>
    </row>
    <row r="3304" spans="2:4" x14ac:dyDescent="0.25">
      <c r="B3304" t="s">
        <v>81</v>
      </c>
      <c r="C3304">
        <v>24167</v>
      </c>
      <c r="D3304" t="s">
        <v>1822</v>
      </c>
    </row>
    <row r="3305" spans="2:4" x14ac:dyDescent="0.25">
      <c r="B3305" t="s">
        <v>81</v>
      </c>
      <c r="C3305">
        <v>24167</v>
      </c>
      <c r="D3305" t="s">
        <v>1822</v>
      </c>
    </row>
    <row r="3306" spans="2:4" x14ac:dyDescent="0.25">
      <c r="B3306" t="s">
        <v>81</v>
      </c>
      <c r="C3306">
        <v>24167</v>
      </c>
      <c r="D3306" t="s">
        <v>1822</v>
      </c>
    </row>
    <row r="3307" spans="2:4" x14ac:dyDescent="0.25">
      <c r="B3307" t="s">
        <v>81</v>
      </c>
      <c r="C3307">
        <v>24167</v>
      </c>
      <c r="D3307" t="s">
        <v>1822</v>
      </c>
    </row>
    <row r="3308" spans="2:4" x14ac:dyDescent="0.25">
      <c r="B3308" t="s">
        <v>81</v>
      </c>
      <c r="C3308">
        <v>24168</v>
      </c>
      <c r="D3308" t="s">
        <v>1823</v>
      </c>
    </row>
    <row r="3309" spans="2:4" x14ac:dyDescent="0.25">
      <c r="B3309" t="s">
        <v>81</v>
      </c>
      <c r="C3309">
        <v>24169</v>
      </c>
      <c r="D3309" t="s">
        <v>1824</v>
      </c>
    </row>
    <row r="3310" spans="2:4" x14ac:dyDescent="0.25">
      <c r="B3310" t="s">
        <v>81</v>
      </c>
      <c r="C3310">
        <v>24170</v>
      </c>
      <c r="D3310" t="s">
        <v>1825</v>
      </c>
    </row>
    <row r="3311" spans="2:4" x14ac:dyDescent="0.25">
      <c r="B3311" t="s">
        <v>81</v>
      </c>
      <c r="C3311">
        <v>24171</v>
      </c>
      <c r="D3311" t="s">
        <v>1826</v>
      </c>
    </row>
    <row r="3312" spans="2:4" x14ac:dyDescent="0.25">
      <c r="B3312" t="s">
        <v>81</v>
      </c>
      <c r="C3312">
        <v>24172</v>
      </c>
      <c r="D3312" t="s">
        <v>1827</v>
      </c>
    </row>
    <row r="3313" spans="2:4" x14ac:dyDescent="0.25">
      <c r="B3313" t="s">
        <v>81</v>
      </c>
      <c r="C3313">
        <v>24172</v>
      </c>
      <c r="D3313" t="s">
        <v>1827</v>
      </c>
    </row>
    <row r="3314" spans="2:4" x14ac:dyDescent="0.25">
      <c r="B3314" t="s">
        <v>81</v>
      </c>
      <c r="C3314">
        <v>24172</v>
      </c>
      <c r="D3314" t="s">
        <v>1827</v>
      </c>
    </row>
    <row r="3315" spans="2:4" x14ac:dyDescent="0.25">
      <c r="B3315" t="s">
        <v>81</v>
      </c>
      <c r="C3315">
        <v>24172</v>
      </c>
      <c r="D3315" t="s">
        <v>1827</v>
      </c>
    </row>
    <row r="3316" spans="2:4" x14ac:dyDescent="0.25">
      <c r="B3316" t="s">
        <v>81</v>
      </c>
      <c r="C3316">
        <v>24172</v>
      </c>
      <c r="D3316" t="s">
        <v>1827</v>
      </c>
    </row>
    <row r="3317" spans="2:4" x14ac:dyDescent="0.25">
      <c r="B3317" t="s">
        <v>81</v>
      </c>
      <c r="C3317">
        <v>24173</v>
      </c>
      <c r="D3317" t="s">
        <v>1828</v>
      </c>
    </row>
    <row r="3318" spans="2:4" x14ac:dyDescent="0.25">
      <c r="B3318" t="s">
        <v>81</v>
      </c>
      <c r="C3318">
        <v>24173</v>
      </c>
      <c r="D3318" t="s">
        <v>1828</v>
      </c>
    </row>
    <row r="3319" spans="2:4" x14ac:dyDescent="0.25">
      <c r="B3319" t="s">
        <v>81</v>
      </c>
      <c r="C3319">
        <v>24174</v>
      </c>
      <c r="D3319" t="s">
        <v>1829</v>
      </c>
    </row>
    <row r="3320" spans="2:4" x14ac:dyDescent="0.25">
      <c r="B3320" t="s">
        <v>81</v>
      </c>
      <c r="C3320">
        <v>24174</v>
      </c>
      <c r="D3320" t="s">
        <v>1829</v>
      </c>
    </row>
    <row r="3321" spans="2:4" x14ac:dyDescent="0.25">
      <c r="B3321" t="s">
        <v>81</v>
      </c>
      <c r="C3321">
        <v>24174</v>
      </c>
      <c r="D3321" t="s">
        <v>1829</v>
      </c>
    </row>
    <row r="3322" spans="2:4" x14ac:dyDescent="0.25">
      <c r="B3322" t="s">
        <v>81</v>
      </c>
      <c r="C3322">
        <v>24176</v>
      </c>
      <c r="D3322" t="s">
        <v>1830</v>
      </c>
    </row>
    <row r="3323" spans="2:4" x14ac:dyDescent="0.25">
      <c r="B3323" t="s">
        <v>81</v>
      </c>
      <c r="C3323">
        <v>24176</v>
      </c>
      <c r="D3323" t="s">
        <v>1830</v>
      </c>
    </row>
    <row r="3324" spans="2:4" x14ac:dyDescent="0.25">
      <c r="B3324" t="s">
        <v>81</v>
      </c>
      <c r="C3324">
        <v>24176</v>
      </c>
      <c r="D3324" t="s">
        <v>1830</v>
      </c>
    </row>
    <row r="3325" spans="2:4" x14ac:dyDescent="0.25">
      <c r="B3325" t="s">
        <v>81</v>
      </c>
      <c r="C3325">
        <v>24176</v>
      </c>
      <c r="D3325" t="s">
        <v>1830</v>
      </c>
    </row>
    <row r="3326" spans="2:4" x14ac:dyDescent="0.25">
      <c r="B3326" t="s">
        <v>81</v>
      </c>
      <c r="C3326">
        <v>24179</v>
      </c>
      <c r="D3326" t="s">
        <v>1831</v>
      </c>
    </row>
    <row r="3327" spans="2:4" x14ac:dyDescent="0.25">
      <c r="B3327" t="s">
        <v>81</v>
      </c>
      <c r="C3327">
        <v>24180</v>
      </c>
      <c r="D3327" t="s">
        <v>1832</v>
      </c>
    </row>
    <row r="3328" spans="2:4" x14ac:dyDescent="0.25">
      <c r="B3328" t="s">
        <v>81</v>
      </c>
      <c r="C3328">
        <v>24181</v>
      </c>
      <c r="D3328" t="s">
        <v>1833</v>
      </c>
    </row>
    <row r="3329" spans="2:4" x14ac:dyDescent="0.25">
      <c r="B3329" t="s">
        <v>81</v>
      </c>
      <c r="C3329">
        <v>24181</v>
      </c>
      <c r="D3329" t="s">
        <v>1833</v>
      </c>
    </row>
    <row r="3330" spans="2:4" x14ac:dyDescent="0.25">
      <c r="B3330" t="s">
        <v>81</v>
      </c>
      <c r="C3330">
        <v>24182</v>
      </c>
      <c r="D3330" t="s">
        <v>1834</v>
      </c>
    </row>
    <row r="3331" spans="2:4" x14ac:dyDescent="0.25">
      <c r="B3331" t="s">
        <v>81</v>
      </c>
      <c r="C3331">
        <v>24182</v>
      </c>
      <c r="D3331" t="s">
        <v>1834</v>
      </c>
    </row>
    <row r="3332" spans="2:4" x14ac:dyDescent="0.25">
      <c r="B3332" t="s">
        <v>81</v>
      </c>
      <c r="C3332">
        <v>24182</v>
      </c>
      <c r="D3332" t="s">
        <v>1834</v>
      </c>
    </row>
    <row r="3333" spans="2:4" x14ac:dyDescent="0.25">
      <c r="B3333" t="s">
        <v>81</v>
      </c>
      <c r="C3333">
        <v>24182</v>
      </c>
      <c r="D3333" t="s">
        <v>1834</v>
      </c>
    </row>
    <row r="3334" spans="2:4" x14ac:dyDescent="0.25">
      <c r="B3334" t="s">
        <v>81</v>
      </c>
      <c r="C3334">
        <v>24183</v>
      </c>
      <c r="D3334" t="s">
        <v>1835</v>
      </c>
    </row>
    <row r="3335" spans="2:4" x14ac:dyDescent="0.25">
      <c r="B3335" t="s">
        <v>81</v>
      </c>
      <c r="C3335">
        <v>24184</v>
      </c>
      <c r="D3335" t="s">
        <v>1836</v>
      </c>
    </row>
    <row r="3336" spans="2:4" x14ac:dyDescent="0.25">
      <c r="B3336" t="s">
        <v>81</v>
      </c>
      <c r="C3336">
        <v>24185</v>
      </c>
      <c r="D3336" t="s">
        <v>1837</v>
      </c>
    </row>
    <row r="3337" spans="2:4" x14ac:dyDescent="0.25">
      <c r="B3337" t="s">
        <v>81</v>
      </c>
      <c r="C3337">
        <v>24186</v>
      </c>
      <c r="D3337" t="s">
        <v>1838</v>
      </c>
    </row>
    <row r="3338" spans="2:4" x14ac:dyDescent="0.25">
      <c r="B3338" t="s">
        <v>81</v>
      </c>
      <c r="C3338">
        <v>24187</v>
      </c>
      <c r="D3338" t="s">
        <v>1839</v>
      </c>
    </row>
    <row r="3339" spans="2:4" x14ac:dyDescent="0.25">
      <c r="B3339" t="s">
        <v>81</v>
      </c>
      <c r="C3339">
        <v>24188</v>
      </c>
      <c r="D3339" t="s">
        <v>1840</v>
      </c>
    </row>
    <row r="3340" spans="2:4" x14ac:dyDescent="0.25">
      <c r="B3340" t="s">
        <v>81</v>
      </c>
      <c r="C3340">
        <v>24188</v>
      </c>
      <c r="D3340" t="s">
        <v>1840</v>
      </c>
    </row>
    <row r="3341" spans="2:4" x14ac:dyDescent="0.25">
      <c r="B3341" t="s">
        <v>81</v>
      </c>
      <c r="C3341">
        <v>24189</v>
      </c>
      <c r="D3341" t="s">
        <v>1841</v>
      </c>
    </row>
    <row r="3342" spans="2:4" x14ac:dyDescent="0.25">
      <c r="B3342" t="s">
        <v>81</v>
      </c>
      <c r="C3342">
        <v>24190</v>
      </c>
      <c r="D3342" t="s">
        <v>1842</v>
      </c>
    </row>
    <row r="3343" spans="2:4" x14ac:dyDescent="0.25">
      <c r="B3343" t="s">
        <v>81</v>
      </c>
      <c r="C3343">
        <v>24191</v>
      </c>
      <c r="D3343" t="s">
        <v>1843</v>
      </c>
    </row>
    <row r="3344" spans="2:4" x14ac:dyDescent="0.25">
      <c r="B3344" t="s">
        <v>81</v>
      </c>
      <c r="C3344">
        <v>24193</v>
      </c>
      <c r="D3344" t="s">
        <v>1844</v>
      </c>
    </row>
    <row r="3345" spans="2:4" x14ac:dyDescent="0.25">
      <c r="B3345" t="s">
        <v>81</v>
      </c>
      <c r="C3345">
        <v>24193</v>
      </c>
      <c r="D3345" t="s">
        <v>1844</v>
      </c>
    </row>
    <row r="3346" spans="2:4" x14ac:dyDescent="0.25">
      <c r="B3346" t="s">
        <v>81</v>
      </c>
      <c r="C3346">
        <v>24193</v>
      </c>
      <c r="D3346" t="s">
        <v>1844</v>
      </c>
    </row>
    <row r="3347" spans="2:4" x14ac:dyDescent="0.25">
      <c r="B3347" t="s">
        <v>81</v>
      </c>
      <c r="C3347">
        <v>24194</v>
      </c>
      <c r="D3347" t="s">
        <v>1845</v>
      </c>
    </row>
    <row r="3348" spans="2:4" x14ac:dyDescent="0.25">
      <c r="B3348" t="s">
        <v>81</v>
      </c>
      <c r="C3348">
        <v>24194</v>
      </c>
      <c r="D3348" t="s">
        <v>1845</v>
      </c>
    </row>
    <row r="3349" spans="2:4" x14ac:dyDescent="0.25">
      <c r="B3349" t="s">
        <v>81</v>
      </c>
      <c r="C3349">
        <v>24195</v>
      </c>
      <c r="D3349" t="s">
        <v>1846</v>
      </c>
    </row>
    <row r="3350" spans="2:4" x14ac:dyDescent="0.25">
      <c r="B3350" t="s">
        <v>81</v>
      </c>
      <c r="C3350">
        <v>24196</v>
      </c>
      <c r="D3350" t="s">
        <v>1847</v>
      </c>
    </row>
    <row r="3351" spans="2:4" x14ac:dyDescent="0.25">
      <c r="B3351" t="s">
        <v>81</v>
      </c>
      <c r="C3351">
        <v>24196</v>
      </c>
      <c r="D3351" t="s">
        <v>1847</v>
      </c>
    </row>
    <row r="3352" spans="2:4" x14ac:dyDescent="0.25">
      <c r="B3352" t="s">
        <v>81</v>
      </c>
      <c r="C3352">
        <v>24196</v>
      </c>
      <c r="D3352" t="s">
        <v>1847</v>
      </c>
    </row>
    <row r="3353" spans="2:4" x14ac:dyDescent="0.25">
      <c r="B3353" t="s">
        <v>81</v>
      </c>
      <c r="C3353">
        <v>24196</v>
      </c>
      <c r="D3353" t="s">
        <v>1847</v>
      </c>
    </row>
    <row r="3354" spans="2:4" x14ac:dyDescent="0.25">
      <c r="B3354" t="s">
        <v>81</v>
      </c>
      <c r="C3354">
        <v>24197</v>
      </c>
      <c r="D3354" t="s">
        <v>1848</v>
      </c>
    </row>
    <row r="3355" spans="2:4" x14ac:dyDescent="0.25">
      <c r="B3355" t="s">
        <v>81</v>
      </c>
      <c r="C3355">
        <v>24198</v>
      </c>
      <c r="D3355" t="s">
        <v>1849</v>
      </c>
    </row>
    <row r="3356" spans="2:4" x14ac:dyDescent="0.25">
      <c r="B3356" t="s">
        <v>81</v>
      </c>
      <c r="C3356">
        <v>24198</v>
      </c>
      <c r="D3356" t="s">
        <v>1849</v>
      </c>
    </row>
    <row r="3357" spans="2:4" x14ac:dyDescent="0.25">
      <c r="B3357" t="s">
        <v>81</v>
      </c>
      <c r="C3357">
        <v>24198</v>
      </c>
      <c r="D3357" t="s">
        <v>1849</v>
      </c>
    </row>
    <row r="3358" spans="2:4" x14ac:dyDescent="0.25">
      <c r="B3358" t="s">
        <v>81</v>
      </c>
      <c r="C3358">
        <v>24198</v>
      </c>
      <c r="D3358" t="s">
        <v>1849</v>
      </c>
    </row>
    <row r="3359" spans="2:4" x14ac:dyDescent="0.25">
      <c r="B3359" t="s">
        <v>81</v>
      </c>
      <c r="C3359">
        <v>24199</v>
      </c>
      <c r="D3359" t="s">
        <v>1850</v>
      </c>
    </row>
    <row r="3360" spans="2:4" x14ac:dyDescent="0.25">
      <c r="B3360" t="s">
        <v>81</v>
      </c>
      <c r="C3360">
        <v>24201</v>
      </c>
      <c r="D3360" t="s">
        <v>1851</v>
      </c>
    </row>
    <row r="3361" spans="2:4" x14ac:dyDescent="0.25">
      <c r="B3361" t="s">
        <v>81</v>
      </c>
      <c r="C3361">
        <v>24201</v>
      </c>
      <c r="D3361" t="s">
        <v>1851</v>
      </c>
    </row>
    <row r="3362" spans="2:4" x14ac:dyDescent="0.25">
      <c r="B3362" t="s">
        <v>81</v>
      </c>
      <c r="C3362">
        <v>24202</v>
      </c>
      <c r="D3362" t="s">
        <v>1852</v>
      </c>
    </row>
    <row r="3363" spans="2:4" x14ac:dyDescent="0.25">
      <c r="B3363" t="s">
        <v>81</v>
      </c>
      <c r="C3363">
        <v>24203</v>
      </c>
      <c r="D3363" t="s">
        <v>1853</v>
      </c>
    </row>
    <row r="3364" spans="2:4" x14ac:dyDescent="0.25">
      <c r="B3364" t="s">
        <v>81</v>
      </c>
      <c r="C3364">
        <v>24203</v>
      </c>
      <c r="D3364" t="s">
        <v>1853</v>
      </c>
    </row>
    <row r="3365" spans="2:4" x14ac:dyDescent="0.25">
      <c r="B3365" t="s">
        <v>81</v>
      </c>
      <c r="C3365">
        <v>24203</v>
      </c>
      <c r="D3365" t="s">
        <v>1853</v>
      </c>
    </row>
    <row r="3366" spans="2:4" x14ac:dyDescent="0.25">
      <c r="B3366" t="s">
        <v>81</v>
      </c>
      <c r="C3366">
        <v>24205</v>
      </c>
      <c r="D3366" t="s">
        <v>1854</v>
      </c>
    </row>
    <row r="3367" spans="2:4" x14ac:dyDescent="0.25">
      <c r="B3367" t="s">
        <v>81</v>
      </c>
      <c r="C3367">
        <v>24205</v>
      </c>
      <c r="D3367" t="s">
        <v>1854</v>
      </c>
    </row>
    <row r="3368" spans="2:4" x14ac:dyDescent="0.25">
      <c r="B3368" t="s">
        <v>81</v>
      </c>
      <c r="C3368">
        <v>24207</v>
      </c>
      <c r="D3368" t="s">
        <v>1855</v>
      </c>
    </row>
    <row r="3369" spans="2:4" x14ac:dyDescent="0.25">
      <c r="B3369" t="s">
        <v>81</v>
      </c>
      <c r="C3369">
        <v>24207</v>
      </c>
      <c r="D3369" t="s">
        <v>1855</v>
      </c>
    </row>
    <row r="3370" spans="2:4" x14ac:dyDescent="0.25">
      <c r="B3370" t="s">
        <v>81</v>
      </c>
      <c r="C3370">
        <v>24210</v>
      </c>
      <c r="D3370" t="s">
        <v>1856</v>
      </c>
    </row>
    <row r="3371" spans="2:4" x14ac:dyDescent="0.25">
      <c r="B3371" t="s">
        <v>81</v>
      </c>
      <c r="C3371">
        <v>24212</v>
      </c>
      <c r="D3371" t="s">
        <v>1857</v>
      </c>
    </row>
    <row r="3372" spans="2:4" x14ac:dyDescent="0.25">
      <c r="B3372" t="s">
        <v>81</v>
      </c>
      <c r="C3372">
        <v>24213</v>
      </c>
      <c r="D3372" t="s">
        <v>1858</v>
      </c>
    </row>
    <row r="3373" spans="2:4" x14ac:dyDescent="0.25">
      <c r="B3373" t="s">
        <v>81</v>
      </c>
      <c r="C3373">
        <v>24214</v>
      </c>
      <c r="D3373" t="s">
        <v>1859</v>
      </c>
    </row>
    <row r="3374" spans="2:4" x14ac:dyDescent="0.25">
      <c r="B3374" t="s">
        <v>81</v>
      </c>
      <c r="C3374">
        <v>24215</v>
      </c>
      <c r="D3374" t="s">
        <v>1860</v>
      </c>
    </row>
    <row r="3375" spans="2:4" x14ac:dyDescent="0.25">
      <c r="B3375" t="s">
        <v>81</v>
      </c>
      <c r="C3375">
        <v>24216</v>
      </c>
      <c r="D3375" t="s">
        <v>1861</v>
      </c>
    </row>
    <row r="3376" spans="2:4" x14ac:dyDescent="0.25">
      <c r="B3376" t="s">
        <v>81</v>
      </c>
      <c r="C3376">
        <v>24217</v>
      </c>
      <c r="D3376" t="s">
        <v>1862</v>
      </c>
    </row>
    <row r="3377" spans="2:4" x14ac:dyDescent="0.25">
      <c r="B3377" t="s">
        <v>81</v>
      </c>
      <c r="C3377">
        <v>24218</v>
      </c>
      <c r="D3377" t="s">
        <v>1863</v>
      </c>
    </row>
    <row r="3378" spans="2:4" x14ac:dyDescent="0.25">
      <c r="B3378" t="s">
        <v>81</v>
      </c>
      <c r="C3378">
        <v>24219</v>
      </c>
      <c r="D3378" t="s">
        <v>1864</v>
      </c>
    </row>
    <row r="3379" spans="2:4" x14ac:dyDescent="0.25">
      <c r="B3379" t="s">
        <v>81</v>
      </c>
      <c r="C3379">
        <v>24220</v>
      </c>
      <c r="D3379" t="s">
        <v>1865</v>
      </c>
    </row>
    <row r="3380" spans="2:4" x14ac:dyDescent="0.25">
      <c r="B3380" t="s">
        <v>81</v>
      </c>
      <c r="C3380">
        <v>24221</v>
      </c>
      <c r="D3380" t="s">
        <v>1866</v>
      </c>
    </row>
    <row r="3381" spans="2:4" x14ac:dyDescent="0.25">
      <c r="B3381" t="s">
        <v>81</v>
      </c>
      <c r="C3381">
        <v>24222</v>
      </c>
      <c r="D3381" t="s">
        <v>1867</v>
      </c>
    </row>
    <row r="3382" spans="2:4" x14ac:dyDescent="0.25">
      <c r="B3382" t="s">
        <v>81</v>
      </c>
      <c r="C3382">
        <v>24223</v>
      </c>
      <c r="D3382" t="s">
        <v>1868</v>
      </c>
    </row>
    <row r="3383" spans="2:4" x14ac:dyDescent="0.25">
      <c r="B3383" t="s">
        <v>81</v>
      </c>
      <c r="C3383">
        <v>24224</v>
      </c>
      <c r="D3383" t="s">
        <v>1869</v>
      </c>
    </row>
    <row r="3384" spans="2:4" x14ac:dyDescent="0.25">
      <c r="B3384" t="s">
        <v>81</v>
      </c>
      <c r="C3384">
        <v>24225</v>
      </c>
      <c r="D3384" t="s">
        <v>1870</v>
      </c>
    </row>
    <row r="3385" spans="2:4" x14ac:dyDescent="0.25">
      <c r="B3385" t="s">
        <v>81</v>
      </c>
      <c r="C3385">
        <v>24226</v>
      </c>
      <c r="D3385" t="s">
        <v>1871</v>
      </c>
    </row>
    <row r="3386" spans="2:4" x14ac:dyDescent="0.25">
      <c r="B3386" t="s">
        <v>81</v>
      </c>
      <c r="C3386">
        <v>24227</v>
      </c>
      <c r="D3386" t="s">
        <v>1872</v>
      </c>
    </row>
    <row r="3387" spans="2:4" x14ac:dyDescent="0.25">
      <c r="B3387" t="s">
        <v>81</v>
      </c>
      <c r="C3387">
        <v>24228</v>
      </c>
      <c r="D3387" t="s">
        <v>1873</v>
      </c>
    </row>
    <row r="3388" spans="2:4" x14ac:dyDescent="0.25">
      <c r="B3388" t="s">
        <v>81</v>
      </c>
      <c r="C3388">
        <v>24229</v>
      </c>
      <c r="D3388" t="s">
        <v>1874</v>
      </c>
    </row>
    <row r="3389" spans="2:4" x14ac:dyDescent="0.25">
      <c r="B3389" t="s">
        <v>81</v>
      </c>
      <c r="C3389">
        <v>24230</v>
      </c>
      <c r="D3389" t="s">
        <v>1875</v>
      </c>
    </row>
    <row r="3390" spans="2:4" x14ac:dyDescent="0.25">
      <c r="B3390" t="s">
        <v>81</v>
      </c>
      <c r="C3390">
        <v>24231</v>
      </c>
      <c r="D3390" t="s">
        <v>1876</v>
      </c>
    </row>
    <row r="3391" spans="2:4" x14ac:dyDescent="0.25">
      <c r="B3391" t="s">
        <v>81</v>
      </c>
      <c r="C3391">
        <v>24231</v>
      </c>
      <c r="D3391" t="s">
        <v>1876</v>
      </c>
    </row>
    <row r="3392" spans="2:4" x14ac:dyDescent="0.25">
      <c r="B3392" t="s">
        <v>81</v>
      </c>
      <c r="C3392">
        <v>24232</v>
      </c>
      <c r="D3392" t="s">
        <v>1877</v>
      </c>
    </row>
    <row r="3393" spans="2:4" x14ac:dyDescent="0.25">
      <c r="B3393" t="s">
        <v>81</v>
      </c>
      <c r="C3393">
        <v>24233</v>
      </c>
      <c r="D3393" t="s">
        <v>1878</v>
      </c>
    </row>
    <row r="3394" spans="2:4" x14ac:dyDescent="0.25">
      <c r="B3394" t="s">
        <v>81</v>
      </c>
      <c r="C3394">
        <v>25101</v>
      </c>
      <c r="D3394" t="s">
        <v>1879</v>
      </c>
    </row>
    <row r="3395" spans="2:4" x14ac:dyDescent="0.25">
      <c r="B3395" t="s">
        <v>81</v>
      </c>
      <c r="C3395">
        <v>25102</v>
      </c>
      <c r="D3395" t="s">
        <v>1880</v>
      </c>
    </row>
    <row r="3396" spans="2:4" x14ac:dyDescent="0.25">
      <c r="B3396" t="s">
        <v>81</v>
      </c>
      <c r="C3396">
        <v>25102</v>
      </c>
      <c r="D3396" t="s">
        <v>1880</v>
      </c>
    </row>
    <row r="3397" spans="2:4" x14ac:dyDescent="0.25">
      <c r="B3397" t="s">
        <v>81</v>
      </c>
      <c r="C3397">
        <v>25102</v>
      </c>
      <c r="D3397" t="s">
        <v>1880</v>
      </c>
    </row>
    <row r="3398" spans="2:4" x14ac:dyDescent="0.25">
      <c r="B3398" t="s">
        <v>81</v>
      </c>
      <c r="C3398">
        <v>25102</v>
      </c>
      <c r="D3398" t="s">
        <v>1880</v>
      </c>
    </row>
    <row r="3399" spans="2:4" x14ac:dyDescent="0.25">
      <c r="B3399" t="s">
        <v>81</v>
      </c>
      <c r="C3399">
        <v>25103</v>
      </c>
      <c r="D3399" t="s">
        <v>1881</v>
      </c>
    </row>
    <row r="3400" spans="2:4" x14ac:dyDescent="0.25">
      <c r="B3400" t="s">
        <v>81</v>
      </c>
      <c r="C3400">
        <v>25103</v>
      </c>
      <c r="D3400" t="s">
        <v>1881</v>
      </c>
    </row>
    <row r="3401" spans="2:4" x14ac:dyDescent="0.25">
      <c r="B3401" t="s">
        <v>81</v>
      </c>
      <c r="C3401">
        <v>25103</v>
      </c>
      <c r="D3401" t="s">
        <v>1881</v>
      </c>
    </row>
    <row r="3402" spans="2:4" x14ac:dyDescent="0.25">
      <c r="B3402" t="s">
        <v>81</v>
      </c>
      <c r="C3402">
        <v>25104</v>
      </c>
      <c r="D3402" t="s">
        <v>1882</v>
      </c>
    </row>
    <row r="3403" spans="2:4" x14ac:dyDescent="0.25">
      <c r="B3403" t="s">
        <v>81</v>
      </c>
      <c r="C3403">
        <v>25106</v>
      </c>
      <c r="D3403" t="s">
        <v>1883</v>
      </c>
    </row>
    <row r="3404" spans="2:4" x14ac:dyDescent="0.25">
      <c r="B3404" t="s">
        <v>81</v>
      </c>
      <c r="C3404">
        <v>25106</v>
      </c>
      <c r="D3404" t="s">
        <v>1883</v>
      </c>
    </row>
    <row r="3405" spans="2:4" x14ac:dyDescent="0.25">
      <c r="B3405" t="s">
        <v>81</v>
      </c>
      <c r="C3405">
        <v>25107</v>
      </c>
      <c r="D3405" t="s">
        <v>1884</v>
      </c>
    </row>
    <row r="3406" spans="2:4" x14ac:dyDescent="0.25">
      <c r="B3406" t="s">
        <v>81</v>
      </c>
      <c r="C3406">
        <v>25108</v>
      </c>
      <c r="D3406" t="s">
        <v>1885</v>
      </c>
    </row>
    <row r="3407" spans="2:4" x14ac:dyDescent="0.25">
      <c r="B3407" t="s">
        <v>81</v>
      </c>
      <c r="C3407">
        <v>25108</v>
      </c>
      <c r="D3407" t="s">
        <v>1885</v>
      </c>
    </row>
    <row r="3408" spans="2:4" x14ac:dyDescent="0.25">
      <c r="B3408" t="s">
        <v>81</v>
      </c>
      <c r="C3408">
        <v>25108</v>
      </c>
      <c r="D3408" t="s">
        <v>1885</v>
      </c>
    </row>
    <row r="3409" spans="2:4" x14ac:dyDescent="0.25">
      <c r="B3409" t="s">
        <v>81</v>
      </c>
      <c r="C3409">
        <v>25108</v>
      </c>
      <c r="D3409" t="s">
        <v>1885</v>
      </c>
    </row>
    <row r="3410" spans="2:4" x14ac:dyDescent="0.25">
      <c r="B3410" t="s">
        <v>81</v>
      </c>
      <c r="C3410">
        <v>25108</v>
      </c>
      <c r="D3410" t="s">
        <v>1885</v>
      </c>
    </row>
    <row r="3411" spans="2:4" x14ac:dyDescent="0.25">
      <c r="B3411" t="s">
        <v>81</v>
      </c>
      <c r="C3411">
        <v>25109</v>
      </c>
      <c r="D3411" t="s">
        <v>1886</v>
      </c>
    </row>
    <row r="3412" spans="2:4" x14ac:dyDescent="0.25">
      <c r="B3412" t="s">
        <v>81</v>
      </c>
      <c r="C3412">
        <v>25109</v>
      </c>
      <c r="D3412" t="s">
        <v>1886</v>
      </c>
    </row>
    <row r="3413" spans="2:4" x14ac:dyDescent="0.25">
      <c r="B3413" t="s">
        <v>81</v>
      </c>
      <c r="C3413">
        <v>25110</v>
      </c>
      <c r="D3413" t="s">
        <v>1887</v>
      </c>
    </row>
    <row r="3414" spans="2:4" x14ac:dyDescent="0.25">
      <c r="B3414" t="s">
        <v>81</v>
      </c>
      <c r="C3414">
        <v>25110</v>
      </c>
      <c r="D3414" t="s">
        <v>1887</v>
      </c>
    </row>
    <row r="3415" spans="2:4" x14ac:dyDescent="0.25">
      <c r="B3415" t="s">
        <v>81</v>
      </c>
      <c r="C3415">
        <v>25111</v>
      </c>
      <c r="D3415" t="s">
        <v>1888</v>
      </c>
    </row>
    <row r="3416" spans="2:4" x14ac:dyDescent="0.25">
      <c r="B3416" t="s">
        <v>81</v>
      </c>
      <c r="C3416">
        <v>25112</v>
      </c>
      <c r="D3416" t="s">
        <v>1889</v>
      </c>
    </row>
    <row r="3417" spans="2:4" x14ac:dyDescent="0.25">
      <c r="B3417" t="s">
        <v>81</v>
      </c>
      <c r="C3417">
        <v>25112</v>
      </c>
      <c r="D3417" t="s">
        <v>1889</v>
      </c>
    </row>
    <row r="3418" spans="2:4" x14ac:dyDescent="0.25">
      <c r="B3418" t="s">
        <v>81</v>
      </c>
      <c r="C3418">
        <v>25112</v>
      </c>
      <c r="D3418" t="s">
        <v>1889</v>
      </c>
    </row>
    <row r="3419" spans="2:4" x14ac:dyDescent="0.25">
      <c r="B3419" t="s">
        <v>81</v>
      </c>
      <c r="C3419">
        <v>25112</v>
      </c>
      <c r="D3419" t="s">
        <v>1889</v>
      </c>
    </row>
    <row r="3420" spans="2:4" x14ac:dyDescent="0.25">
      <c r="B3420" t="s">
        <v>81</v>
      </c>
      <c r="C3420">
        <v>25112</v>
      </c>
      <c r="D3420" t="s">
        <v>1889</v>
      </c>
    </row>
    <row r="3421" spans="2:4" x14ac:dyDescent="0.25">
      <c r="B3421" t="s">
        <v>81</v>
      </c>
      <c r="C3421">
        <v>25112</v>
      </c>
      <c r="D3421" t="s">
        <v>1889</v>
      </c>
    </row>
    <row r="3422" spans="2:4" x14ac:dyDescent="0.25">
      <c r="B3422" t="s">
        <v>81</v>
      </c>
      <c r="C3422">
        <v>25113</v>
      </c>
      <c r="D3422" t="s">
        <v>1890</v>
      </c>
    </row>
    <row r="3423" spans="2:4" x14ac:dyDescent="0.25">
      <c r="B3423" t="s">
        <v>81</v>
      </c>
      <c r="C3423">
        <v>25113</v>
      </c>
      <c r="D3423" t="s">
        <v>1890</v>
      </c>
    </row>
    <row r="3424" spans="2:4" x14ac:dyDescent="0.25">
      <c r="B3424" t="s">
        <v>81</v>
      </c>
      <c r="C3424">
        <v>25114</v>
      </c>
      <c r="D3424" t="s">
        <v>1891</v>
      </c>
    </row>
    <row r="3425" spans="2:4" x14ac:dyDescent="0.25">
      <c r="B3425" t="s">
        <v>81</v>
      </c>
      <c r="C3425">
        <v>25114</v>
      </c>
      <c r="D3425" t="s">
        <v>1891</v>
      </c>
    </row>
    <row r="3426" spans="2:4" x14ac:dyDescent="0.25">
      <c r="B3426" t="s">
        <v>81</v>
      </c>
      <c r="C3426">
        <v>25115</v>
      </c>
      <c r="D3426" t="s">
        <v>1892</v>
      </c>
    </row>
    <row r="3427" spans="2:4" x14ac:dyDescent="0.25">
      <c r="B3427" t="s">
        <v>81</v>
      </c>
      <c r="C3427">
        <v>25115</v>
      </c>
      <c r="D3427" t="s">
        <v>1892</v>
      </c>
    </row>
    <row r="3428" spans="2:4" x14ac:dyDescent="0.25">
      <c r="B3428" t="s">
        <v>81</v>
      </c>
      <c r="C3428">
        <v>25115</v>
      </c>
      <c r="D3428" t="s">
        <v>1892</v>
      </c>
    </row>
    <row r="3429" spans="2:4" x14ac:dyDescent="0.25">
      <c r="B3429" t="s">
        <v>81</v>
      </c>
      <c r="C3429">
        <v>25116</v>
      </c>
      <c r="D3429" t="s">
        <v>1893</v>
      </c>
    </row>
    <row r="3430" spans="2:4" x14ac:dyDescent="0.25">
      <c r="B3430" t="s">
        <v>81</v>
      </c>
      <c r="C3430">
        <v>25117</v>
      </c>
      <c r="D3430" t="s">
        <v>1894</v>
      </c>
    </row>
    <row r="3431" spans="2:4" x14ac:dyDescent="0.25">
      <c r="B3431" t="s">
        <v>81</v>
      </c>
      <c r="C3431">
        <v>25118</v>
      </c>
      <c r="D3431" t="s">
        <v>1895</v>
      </c>
    </row>
    <row r="3432" spans="2:4" x14ac:dyDescent="0.25">
      <c r="B3432" t="s">
        <v>81</v>
      </c>
      <c r="C3432">
        <v>25118</v>
      </c>
      <c r="D3432" t="s">
        <v>1895</v>
      </c>
    </row>
    <row r="3433" spans="2:4" x14ac:dyDescent="0.25">
      <c r="B3433" t="s">
        <v>81</v>
      </c>
      <c r="C3433">
        <v>25119</v>
      </c>
      <c r="D3433" t="s">
        <v>1896</v>
      </c>
    </row>
    <row r="3434" spans="2:4" x14ac:dyDescent="0.25">
      <c r="B3434" t="s">
        <v>81</v>
      </c>
      <c r="C3434">
        <v>25120</v>
      </c>
      <c r="D3434" t="s">
        <v>1897</v>
      </c>
    </row>
    <row r="3435" spans="2:4" x14ac:dyDescent="0.25">
      <c r="B3435" t="s">
        <v>81</v>
      </c>
      <c r="C3435">
        <v>25121</v>
      </c>
      <c r="D3435" t="s">
        <v>1898</v>
      </c>
    </row>
    <row r="3436" spans="2:4" x14ac:dyDescent="0.25">
      <c r="B3436" t="s">
        <v>81</v>
      </c>
      <c r="C3436">
        <v>25122</v>
      </c>
      <c r="D3436" t="s">
        <v>1899</v>
      </c>
    </row>
    <row r="3437" spans="2:4" x14ac:dyDescent="0.25">
      <c r="B3437" t="s">
        <v>81</v>
      </c>
      <c r="C3437">
        <v>25123</v>
      </c>
      <c r="D3437" t="s">
        <v>1900</v>
      </c>
    </row>
    <row r="3438" spans="2:4" x14ac:dyDescent="0.25">
      <c r="B3438" t="s">
        <v>81</v>
      </c>
      <c r="C3438">
        <v>25124</v>
      </c>
      <c r="D3438" t="s">
        <v>1901</v>
      </c>
    </row>
    <row r="3439" spans="2:4" x14ac:dyDescent="0.25">
      <c r="B3439" t="s">
        <v>81</v>
      </c>
      <c r="C3439">
        <v>25124</v>
      </c>
      <c r="D3439" t="s">
        <v>1901</v>
      </c>
    </row>
    <row r="3440" spans="2:4" x14ac:dyDescent="0.25">
      <c r="B3440" t="s">
        <v>81</v>
      </c>
      <c r="C3440">
        <v>25125</v>
      </c>
      <c r="D3440" t="s">
        <v>1902</v>
      </c>
    </row>
    <row r="3441" spans="2:4" x14ac:dyDescent="0.25">
      <c r="B3441" t="s">
        <v>81</v>
      </c>
      <c r="C3441">
        <v>25126</v>
      </c>
      <c r="D3441" t="s">
        <v>1903</v>
      </c>
    </row>
    <row r="3442" spans="2:4" x14ac:dyDescent="0.25">
      <c r="B3442" t="s">
        <v>81</v>
      </c>
      <c r="C3442">
        <v>25126</v>
      </c>
      <c r="D3442" t="s">
        <v>1903</v>
      </c>
    </row>
    <row r="3443" spans="2:4" x14ac:dyDescent="0.25">
      <c r="B3443" t="s">
        <v>81</v>
      </c>
      <c r="C3443">
        <v>25127</v>
      </c>
      <c r="D3443" t="s">
        <v>1904</v>
      </c>
    </row>
    <row r="3444" spans="2:4" x14ac:dyDescent="0.25">
      <c r="B3444" t="s">
        <v>81</v>
      </c>
      <c r="C3444">
        <v>25127</v>
      </c>
      <c r="D3444" t="s">
        <v>1904</v>
      </c>
    </row>
    <row r="3445" spans="2:4" x14ac:dyDescent="0.25">
      <c r="B3445" t="s">
        <v>81</v>
      </c>
      <c r="C3445">
        <v>25127</v>
      </c>
      <c r="D3445" t="s">
        <v>1904</v>
      </c>
    </row>
    <row r="3446" spans="2:4" x14ac:dyDescent="0.25">
      <c r="B3446" t="s">
        <v>81</v>
      </c>
      <c r="C3446">
        <v>25128</v>
      </c>
      <c r="D3446" t="s">
        <v>1905</v>
      </c>
    </row>
    <row r="3447" spans="2:4" x14ac:dyDescent="0.25">
      <c r="B3447" t="s">
        <v>81</v>
      </c>
      <c r="C3447">
        <v>25128</v>
      </c>
      <c r="D3447" t="s">
        <v>1905</v>
      </c>
    </row>
    <row r="3448" spans="2:4" x14ac:dyDescent="0.25">
      <c r="B3448" t="s">
        <v>81</v>
      </c>
      <c r="C3448">
        <v>25130</v>
      </c>
      <c r="D3448" t="s">
        <v>1906</v>
      </c>
    </row>
    <row r="3449" spans="2:4" x14ac:dyDescent="0.25">
      <c r="B3449" t="s">
        <v>81</v>
      </c>
      <c r="C3449">
        <v>25130</v>
      </c>
      <c r="D3449" t="s">
        <v>1906</v>
      </c>
    </row>
    <row r="3450" spans="2:4" x14ac:dyDescent="0.25">
      <c r="B3450" t="s">
        <v>81</v>
      </c>
      <c r="C3450">
        <v>25130</v>
      </c>
      <c r="D3450" t="s">
        <v>1906</v>
      </c>
    </row>
    <row r="3451" spans="2:4" x14ac:dyDescent="0.25">
      <c r="B3451" t="s">
        <v>81</v>
      </c>
      <c r="C3451">
        <v>25130</v>
      </c>
      <c r="D3451" t="s">
        <v>1906</v>
      </c>
    </row>
    <row r="3452" spans="2:4" x14ac:dyDescent="0.25">
      <c r="B3452" t="s">
        <v>81</v>
      </c>
      <c r="C3452">
        <v>25130</v>
      </c>
      <c r="D3452" t="s">
        <v>1906</v>
      </c>
    </row>
    <row r="3453" spans="2:4" x14ac:dyDescent="0.25">
      <c r="B3453" t="s">
        <v>81</v>
      </c>
      <c r="C3453">
        <v>25130</v>
      </c>
      <c r="D3453" t="s">
        <v>1906</v>
      </c>
    </row>
    <row r="3454" spans="2:4" x14ac:dyDescent="0.25">
      <c r="B3454" t="s">
        <v>81</v>
      </c>
      <c r="C3454">
        <v>25130</v>
      </c>
      <c r="D3454" t="s">
        <v>1906</v>
      </c>
    </row>
    <row r="3455" spans="2:4" x14ac:dyDescent="0.25">
      <c r="B3455" t="s">
        <v>81</v>
      </c>
      <c r="C3455">
        <v>25130</v>
      </c>
      <c r="D3455" t="s">
        <v>1906</v>
      </c>
    </row>
    <row r="3456" spans="2:4" x14ac:dyDescent="0.25">
      <c r="B3456" t="s">
        <v>81</v>
      </c>
      <c r="C3456">
        <v>25130</v>
      </c>
      <c r="D3456" t="s">
        <v>1906</v>
      </c>
    </row>
    <row r="3457" spans="2:4" x14ac:dyDescent="0.25">
      <c r="B3457" t="s">
        <v>81</v>
      </c>
      <c r="C3457">
        <v>25130</v>
      </c>
      <c r="D3457" t="s">
        <v>1906</v>
      </c>
    </row>
    <row r="3458" spans="2:4" x14ac:dyDescent="0.25">
      <c r="B3458" t="s">
        <v>81</v>
      </c>
      <c r="C3458">
        <v>25131</v>
      </c>
      <c r="D3458" t="s">
        <v>1907</v>
      </c>
    </row>
    <row r="3459" spans="2:4" x14ac:dyDescent="0.25">
      <c r="B3459" t="s">
        <v>81</v>
      </c>
      <c r="C3459">
        <v>25131</v>
      </c>
      <c r="D3459" t="s">
        <v>1907</v>
      </c>
    </row>
    <row r="3460" spans="2:4" x14ac:dyDescent="0.25">
      <c r="B3460" t="s">
        <v>81</v>
      </c>
      <c r="C3460">
        <v>25132</v>
      </c>
      <c r="D3460" t="s">
        <v>1908</v>
      </c>
    </row>
    <row r="3461" spans="2:4" x14ac:dyDescent="0.25">
      <c r="B3461" t="s">
        <v>81</v>
      </c>
      <c r="C3461">
        <v>25132</v>
      </c>
      <c r="D3461" t="s">
        <v>1908</v>
      </c>
    </row>
    <row r="3462" spans="2:4" x14ac:dyDescent="0.25">
      <c r="B3462" t="s">
        <v>81</v>
      </c>
      <c r="C3462">
        <v>25132</v>
      </c>
      <c r="D3462" t="s">
        <v>1908</v>
      </c>
    </row>
    <row r="3463" spans="2:4" x14ac:dyDescent="0.25">
      <c r="B3463" t="s">
        <v>81</v>
      </c>
      <c r="C3463">
        <v>25132</v>
      </c>
      <c r="D3463" t="s">
        <v>1908</v>
      </c>
    </row>
    <row r="3464" spans="2:4" x14ac:dyDescent="0.25">
      <c r="B3464" t="s">
        <v>81</v>
      </c>
      <c r="C3464">
        <v>25132</v>
      </c>
      <c r="D3464" t="s">
        <v>1908</v>
      </c>
    </row>
    <row r="3465" spans="2:4" x14ac:dyDescent="0.25">
      <c r="B3465" t="s">
        <v>81</v>
      </c>
      <c r="C3465">
        <v>25132</v>
      </c>
      <c r="D3465" t="s">
        <v>1908</v>
      </c>
    </row>
    <row r="3466" spans="2:4" x14ac:dyDescent="0.25">
      <c r="B3466" t="s">
        <v>81</v>
      </c>
      <c r="C3466">
        <v>25132</v>
      </c>
      <c r="D3466" t="s">
        <v>1908</v>
      </c>
    </row>
    <row r="3467" spans="2:4" x14ac:dyDescent="0.25">
      <c r="B3467" t="s">
        <v>81</v>
      </c>
      <c r="C3467">
        <v>25132</v>
      </c>
      <c r="D3467" t="s">
        <v>1908</v>
      </c>
    </row>
    <row r="3468" spans="2:4" x14ac:dyDescent="0.25">
      <c r="B3468" t="s">
        <v>81</v>
      </c>
      <c r="C3468">
        <v>25132</v>
      </c>
      <c r="D3468" t="s">
        <v>1908</v>
      </c>
    </row>
    <row r="3469" spans="2:4" x14ac:dyDescent="0.25">
      <c r="B3469" t="s">
        <v>81</v>
      </c>
      <c r="C3469">
        <v>25133</v>
      </c>
      <c r="D3469" t="s">
        <v>1909</v>
      </c>
    </row>
    <row r="3470" spans="2:4" x14ac:dyDescent="0.25">
      <c r="B3470" t="s">
        <v>81</v>
      </c>
      <c r="C3470">
        <v>25134</v>
      </c>
      <c r="D3470" t="s">
        <v>1910</v>
      </c>
    </row>
    <row r="3471" spans="2:4" x14ac:dyDescent="0.25">
      <c r="B3471" t="s">
        <v>81</v>
      </c>
      <c r="C3471">
        <v>25134</v>
      </c>
      <c r="D3471" t="s">
        <v>1910</v>
      </c>
    </row>
    <row r="3472" spans="2:4" x14ac:dyDescent="0.25">
      <c r="B3472" t="s">
        <v>81</v>
      </c>
      <c r="C3472">
        <v>25135</v>
      </c>
      <c r="D3472" t="s">
        <v>1911</v>
      </c>
    </row>
    <row r="3473" spans="2:4" x14ac:dyDescent="0.25">
      <c r="B3473" t="s">
        <v>81</v>
      </c>
      <c r="C3473">
        <v>25135</v>
      </c>
      <c r="D3473" t="s">
        <v>1911</v>
      </c>
    </row>
    <row r="3474" spans="2:4" x14ac:dyDescent="0.25">
      <c r="B3474" t="s">
        <v>81</v>
      </c>
      <c r="C3474">
        <v>25136</v>
      </c>
      <c r="D3474" t="s">
        <v>1912</v>
      </c>
    </row>
    <row r="3475" spans="2:4" x14ac:dyDescent="0.25">
      <c r="B3475" t="s">
        <v>81</v>
      </c>
      <c r="C3475">
        <v>25136</v>
      </c>
      <c r="D3475" t="s">
        <v>1912</v>
      </c>
    </row>
    <row r="3476" spans="2:4" x14ac:dyDescent="0.25">
      <c r="B3476" t="s">
        <v>81</v>
      </c>
      <c r="C3476">
        <v>25136</v>
      </c>
      <c r="D3476" t="s">
        <v>1912</v>
      </c>
    </row>
    <row r="3477" spans="2:4" x14ac:dyDescent="0.25">
      <c r="B3477" t="s">
        <v>81</v>
      </c>
      <c r="C3477">
        <v>25138</v>
      </c>
      <c r="D3477" t="s">
        <v>1913</v>
      </c>
    </row>
    <row r="3478" spans="2:4" x14ac:dyDescent="0.25">
      <c r="B3478" t="s">
        <v>81</v>
      </c>
      <c r="C3478">
        <v>25139</v>
      </c>
      <c r="D3478" t="s">
        <v>1914</v>
      </c>
    </row>
    <row r="3479" spans="2:4" x14ac:dyDescent="0.25">
      <c r="B3479" t="s">
        <v>81</v>
      </c>
      <c r="C3479">
        <v>25141</v>
      </c>
      <c r="D3479" t="s">
        <v>1915</v>
      </c>
    </row>
    <row r="3480" spans="2:4" x14ac:dyDescent="0.25">
      <c r="B3480" t="s">
        <v>81</v>
      </c>
      <c r="C3480">
        <v>25141</v>
      </c>
      <c r="D3480" t="s">
        <v>1915</v>
      </c>
    </row>
    <row r="3481" spans="2:4" x14ac:dyDescent="0.25">
      <c r="B3481" t="s">
        <v>81</v>
      </c>
      <c r="C3481">
        <v>25141</v>
      </c>
      <c r="D3481" t="s">
        <v>1915</v>
      </c>
    </row>
    <row r="3482" spans="2:4" x14ac:dyDescent="0.25">
      <c r="B3482" t="s">
        <v>81</v>
      </c>
      <c r="C3482">
        <v>25142</v>
      </c>
      <c r="D3482" t="s">
        <v>1916</v>
      </c>
    </row>
    <row r="3483" spans="2:4" x14ac:dyDescent="0.25">
      <c r="B3483" t="s">
        <v>81</v>
      </c>
      <c r="C3483">
        <v>25142</v>
      </c>
      <c r="D3483" t="s">
        <v>1916</v>
      </c>
    </row>
    <row r="3484" spans="2:4" x14ac:dyDescent="0.25">
      <c r="B3484" t="s">
        <v>81</v>
      </c>
      <c r="C3484">
        <v>25142</v>
      </c>
      <c r="D3484" t="s">
        <v>1916</v>
      </c>
    </row>
    <row r="3485" spans="2:4" x14ac:dyDescent="0.25">
      <c r="B3485" t="s">
        <v>81</v>
      </c>
      <c r="C3485">
        <v>25143</v>
      </c>
      <c r="D3485" t="s">
        <v>1917</v>
      </c>
    </row>
    <row r="3486" spans="2:4" x14ac:dyDescent="0.25">
      <c r="B3486" t="s">
        <v>81</v>
      </c>
      <c r="C3486">
        <v>25143</v>
      </c>
      <c r="D3486" t="s">
        <v>1917</v>
      </c>
    </row>
    <row r="3487" spans="2:4" x14ac:dyDescent="0.25">
      <c r="B3487" t="s">
        <v>81</v>
      </c>
      <c r="C3487">
        <v>25144</v>
      </c>
      <c r="D3487" t="s">
        <v>1918</v>
      </c>
    </row>
    <row r="3488" spans="2:4" x14ac:dyDescent="0.25">
      <c r="B3488" t="s">
        <v>81</v>
      </c>
      <c r="C3488">
        <v>25145</v>
      </c>
      <c r="D3488" t="s">
        <v>1919</v>
      </c>
    </row>
    <row r="3489" spans="2:4" x14ac:dyDescent="0.25">
      <c r="B3489" t="s">
        <v>81</v>
      </c>
      <c r="C3489">
        <v>25146</v>
      </c>
      <c r="D3489" t="s">
        <v>1920</v>
      </c>
    </row>
    <row r="3490" spans="2:4" x14ac:dyDescent="0.25">
      <c r="B3490" t="s">
        <v>81</v>
      </c>
      <c r="C3490">
        <v>25147</v>
      </c>
      <c r="D3490" t="s">
        <v>1921</v>
      </c>
    </row>
    <row r="3491" spans="2:4" x14ac:dyDescent="0.25">
      <c r="B3491" t="s">
        <v>81</v>
      </c>
      <c r="C3491">
        <v>25148</v>
      </c>
      <c r="D3491" t="s">
        <v>1922</v>
      </c>
    </row>
    <row r="3492" spans="2:4" x14ac:dyDescent="0.25">
      <c r="B3492" t="s">
        <v>81</v>
      </c>
      <c r="C3492">
        <v>25148</v>
      </c>
      <c r="D3492" t="s">
        <v>1922</v>
      </c>
    </row>
    <row r="3493" spans="2:4" x14ac:dyDescent="0.25">
      <c r="B3493" t="s">
        <v>81</v>
      </c>
      <c r="C3493">
        <v>25148</v>
      </c>
      <c r="D3493" t="s">
        <v>1922</v>
      </c>
    </row>
    <row r="3494" spans="2:4" x14ac:dyDescent="0.25">
      <c r="B3494" t="s">
        <v>81</v>
      </c>
      <c r="C3494">
        <v>25149</v>
      </c>
      <c r="D3494" t="s">
        <v>1923</v>
      </c>
    </row>
    <row r="3495" spans="2:4" x14ac:dyDescent="0.25">
      <c r="B3495" t="s">
        <v>81</v>
      </c>
      <c r="C3495">
        <v>25149</v>
      </c>
      <c r="D3495" t="s">
        <v>1923</v>
      </c>
    </row>
    <row r="3496" spans="2:4" x14ac:dyDescent="0.25">
      <c r="B3496" t="s">
        <v>81</v>
      </c>
      <c r="C3496">
        <v>25149</v>
      </c>
      <c r="D3496" t="s">
        <v>1923</v>
      </c>
    </row>
    <row r="3497" spans="2:4" x14ac:dyDescent="0.25">
      <c r="B3497" t="s">
        <v>81</v>
      </c>
      <c r="C3497">
        <v>25150</v>
      </c>
      <c r="D3497" t="s">
        <v>1924</v>
      </c>
    </row>
    <row r="3498" spans="2:4" x14ac:dyDescent="0.25">
      <c r="B3498" t="s">
        <v>81</v>
      </c>
      <c r="C3498">
        <v>25150</v>
      </c>
      <c r="D3498" t="s">
        <v>1924</v>
      </c>
    </row>
    <row r="3499" spans="2:4" x14ac:dyDescent="0.25">
      <c r="B3499" t="s">
        <v>81</v>
      </c>
      <c r="C3499">
        <v>25150</v>
      </c>
      <c r="D3499" t="s">
        <v>1924</v>
      </c>
    </row>
    <row r="3500" spans="2:4" x14ac:dyDescent="0.25">
      <c r="B3500" t="s">
        <v>81</v>
      </c>
      <c r="C3500">
        <v>25150</v>
      </c>
      <c r="D3500" t="s">
        <v>1924</v>
      </c>
    </row>
    <row r="3501" spans="2:4" x14ac:dyDescent="0.25">
      <c r="B3501" t="s">
        <v>81</v>
      </c>
      <c r="C3501">
        <v>25151</v>
      </c>
      <c r="D3501" t="s">
        <v>1925</v>
      </c>
    </row>
    <row r="3502" spans="2:4" x14ac:dyDescent="0.25">
      <c r="B3502" t="s">
        <v>81</v>
      </c>
      <c r="C3502">
        <v>25151</v>
      </c>
      <c r="D3502" t="s">
        <v>1925</v>
      </c>
    </row>
    <row r="3503" spans="2:4" x14ac:dyDescent="0.25">
      <c r="B3503" t="s">
        <v>81</v>
      </c>
      <c r="C3503">
        <v>25151</v>
      </c>
      <c r="D3503" t="s">
        <v>1925</v>
      </c>
    </row>
    <row r="3504" spans="2:4" x14ac:dyDescent="0.25">
      <c r="B3504" t="s">
        <v>81</v>
      </c>
      <c r="C3504">
        <v>25152</v>
      </c>
      <c r="D3504" t="s">
        <v>1926</v>
      </c>
    </row>
    <row r="3505" spans="2:4" x14ac:dyDescent="0.25">
      <c r="B3505" t="s">
        <v>81</v>
      </c>
      <c r="C3505">
        <v>25152</v>
      </c>
      <c r="D3505" t="s">
        <v>1926</v>
      </c>
    </row>
    <row r="3506" spans="2:4" x14ac:dyDescent="0.25">
      <c r="B3506" t="s">
        <v>81</v>
      </c>
      <c r="C3506">
        <v>25153</v>
      </c>
      <c r="D3506" t="s">
        <v>1927</v>
      </c>
    </row>
    <row r="3507" spans="2:4" x14ac:dyDescent="0.25">
      <c r="B3507" t="s">
        <v>81</v>
      </c>
      <c r="C3507">
        <v>25154</v>
      </c>
      <c r="D3507" t="s">
        <v>1928</v>
      </c>
    </row>
    <row r="3508" spans="2:4" x14ac:dyDescent="0.25">
      <c r="B3508" t="s">
        <v>81</v>
      </c>
      <c r="C3508">
        <v>25154</v>
      </c>
      <c r="D3508" t="s">
        <v>1928</v>
      </c>
    </row>
    <row r="3509" spans="2:4" x14ac:dyDescent="0.25">
      <c r="B3509" t="s">
        <v>81</v>
      </c>
      <c r="C3509">
        <v>25155</v>
      </c>
      <c r="D3509" t="s">
        <v>1929</v>
      </c>
    </row>
    <row r="3510" spans="2:4" x14ac:dyDescent="0.25">
      <c r="B3510" t="s">
        <v>81</v>
      </c>
      <c r="C3510">
        <v>25155</v>
      </c>
      <c r="D3510" t="s">
        <v>1929</v>
      </c>
    </row>
    <row r="3511" spans="2:4" x14ac:dyDescent="0.25">
      <c r="B3511" t="s">
        <v>81</v>
      </c>
      <c r="C3511">
        <v>25157</v>
      </c>
      <c r="D3511" t="s">
        <v>1930</v>
      </c>
    </row>
    <row r="3512" spans="2:4" x14ac:dyDescent="0.25">
      <c r="B3512" t="s">
        <v>81</v>
      </c>
      <c r="C3512">
        <v>25158</v>
      </c>
      <c r="D3512" t="s">
        <v>1931</v>
      </c>
    </row>
    <row r="3513" spans="2:4" x14ac:dyDescent="0.25">
      <c r="B3513" t="s">
        <v>81</v>
      </c>
      <c r="C3513">
        <v>25160</v>
      </c>
      <c r="D3513" t="s">
        <v>1932</v>
      </c>
    </row>
    <row r="3514" spans="2:4" x14ac:dyDescent="0.25">
      <c r="B3514" t="s">
        <v>81</v>
      </c>
      <c r="C3514">
        <v>25160</v>
      </c>
      <c r="D3514" t="s">
        <v>1932</v>
      </c>
    </row>
    <row r="3515" spans="2:4" x14ac:dyDescent="0.25">
      <c r="B3515" t="s">
        <v>81</v>
      </c>
      <c r="C3515">
        <v>25161</v>
      </c>
      <c r="D3515" t="s">
        <v>1933</v>
      </c>
    </row>
    <row r="3516" spans="2:4" x14ac:dyDescent="0.25">
      <c r="B3516" t="s">
        <v>81</v>
      </c>
      <c r="C3516">
        <v>25161</v>
      </c>
      <c r="D3516" t="s">
        <v>1933</v>
      </c>
    </row>
    <row r="3517" spans="2:4" x14ac:dyDescent="0.25">
      <c r="B3517" t="s">
        <v>81</v>
      </c>
      <c r="C3517">
        <v>25161</v>
      </c>
      <c r="D3517" t="s">
        <v>1933</v>
      </c>
    </row>
    <row r="3518" spans="2:4" x14ac:dyDescent="0.25">
      <c r="B3518" t="s">
        <v>81</v>
      </c>
      <c r="C3518">
        <v>25161</v>
      </c>
      <c r="D3518" t="s">
        <v>1933</v>
      </c>
    </row>
    <row r="3519" spans="2:4" x14ac:dyDescent="0.25">
      <c r="B3519" t="s">
        <v>81</v>
      </c>
      <c r="C3519">
        <v>25161</v>
      </c>
      <c r="D3519" t="s">
        <v>1933</v>
      </c>
    </row>
    <row r="3520" spans="2:4" x14ac:dyDescent="0.25">
      <c r="B3520" t="s">
        <v>81</v>
      </c>
      <c r="C3520">
        <v>25161</v>
      </c>
      <c r="D3520" t="s">
        <v>1933</v>
      </c>
    </row>
    <row r="3521" spans="2:4" x14ac:dyDescent="0.25">
      <c r="B3521" t="s">
        <v>81</v>
      </c>
      <c r="C3521">
        <v>25161</v>
      </c>
      <c r="D3521" t="s">
        <v>1933</v>
      </c>
    </row>
    <row r="3522" spans="2:4" x14ac:dyDescent="0.25">
      <c r="B3522" t="s">
        <v>81</v>
      </c>
      <c r="C3522">
        <v>25161</v>
      </c>
      <c r="D3522" t="s">
        <v>1933</v>
      </c>
    </row>
    <row r="3523" spans="2:4" x14ac:dyDescent="0.25">
      <c r="B3523" t="s">
        <v>81</v>
      </c>
      <c r="C3523">
        <v>25161</v>
      </c>
      <c r="D3523" t="s">
        <v>1933</v>
      </c>
    </row>
    <row r="3524" spans="2:4" x14ac:dyDescent="0.25">
      <c r="B3524" t="s">
        <v>81</v>
      </c>
      <c r="C3524">
        <v>25161</v>
      </c>
      <c r="D3524" t="s">
        <v>1933</v>
      </c>
    </row>
    <row r="3525" spans="2:4" x14ac:dyDescent="0.25">
      <c r="B3525" t="s">
        <v>81</v>
      </c>
      <c r="C3525">
        <v>25161</v>
      </c>
      <c r="D3525" t="s">
        <v>1933</v>
      </c>
    </row>
    <row r="3526" spans="2:4" x14ac:dyDescent="0.25">
      <c r="B3526" t="s">
        <v>81</v>
      </c>
      <c r="C3526">
        <v>25162</v>
      </c>
      <c r="D3526" t="s">
        <v>1934</v>
      </c>
    </row>
    <row r="3527" spans="2:4" x14ac:dyDescent="0.25">
      <c r="B3527" t="s">
        <v>81</v>
      </c>
      <c r="C3527">
        <v>25162</v>
      </c>
      <c r="D3527" t="s">
        <v>1934</v>
      </c>
    </row>
    <row r="3528" spans="2:4" x14ac:dyDescent="0.25">
      <c r="B3528" t="s">
        <v>81</v>
      </c>
      <c r="C3528">
        <v>25162</v>
      </c>
      <c r="D3528" t="s">
        <v>1934</v>
      </c>
    </row>
    <row r="3529" spans="2:4" x14ac:dyDescent="0.25">
      <c r="B3529" t="s">
        <v>81</v>
      </c>
      <c r="C3529">
        <v>25163</v>
      </c>
      <c r="D3529" t="s">
        <v>1935</v>
      </c>
    </row>
    <row r="3530" spans="2:4" x14ac:dyDescent="0.25">
      <c r="B3530" t="s">
        <v>81</v>
      </c>
      <c r="C3530">
        <v>25164</v>
      </c>
      <c r="D3530" t="s">
        <v>1936</v>
      </c>
    </row>
    <row r="3531" spans="2:4" x14ac:dyDescent="0.25">
      <c r="B3531" t="s">
        <v>81</v>
      </c>
      <c r="C3531">
        <v>25164</v>
      </c>
      <c r="D3531" t="s">
        <v>1936</v>
      </c>
    </row>
    <row r="3532" spans="2:4" x14ac:dyDescent="0.25">
      <c r="B3532" t="s">
        <v>81</v>
      </c>
      <c r="C3532">
        <v>25164</v>
      </c>
      <c r="D3532" t="s">
        <v>1936</v>
      </c>
    </row>
    <row r="3533" spans="2:4" x14ac:dyDescent="0.25">
      <c r="B3533" t="s">
        <v>81</v>
      </c>
      <c r="C3533">
        <v>25164</v>
      </c>
      <c r="D3533" t="s">
        <v>1936</v>
      </c>
    </row>
    <row r="3534" spans="2:4" x14ac:dyDescent="0.25">
      <c r="B3534" t="s">
        <v>81</v>
      </c>
      <c r="C3534">
        <v>25164</v>
      </c>
      <c r="D3534" t="s">
        <v>1936</v>
      </c>
    </row>
    <row r="3535" spans="2:4" x14ac:dyDescent="0.25">
      <c r="B3535" t="s">
        <v>81</v>
      </c>
      <c r="C3535">
        <v>25164</v>
      </c>
      <c r="D3535" t="s">
        <v>1936</v>
      </c>
    </row>
    <row r="3536" spans="2:4" x14ac:dyDescent="0.25">
      <c r="B3536" t="s">
        <v>81</v>
      </c>
      <c r="C3536">
        <v>25165</v>
      </c>
      <c r="D3536" t="s">
        <v>1937</v>
      </c>
    </row>
    <row r="3537" spans="2:4" x14ac:dyDescent="0.25">
      <c r="B3537" t="s">
        <v>81</v>
      </c>
      <c r="C3537">
        <v>25165</v>
      </c>
      <c r="D3537" t="s">
        <v>1937</v>
      </c>
    </row>
    <row r="3538" spans="2:4" x14ac:dyDescent="0.25">
      <c r="B3538" t="s">
        <v>81</v>
      </c>
      <c r="C3538">
        <v>25165</v>
      </c>
      <c r="D3538" t="s">
        <v>1937</v>
      </c>
    </row>
    <row r="3539" spans="2:4" x14ac:dyDescent="0.25">
      <c r="B3539" t="s">
        <v>81</v>
      </c>
      <c r="C3539">
        <v>25166</v>
      </c>
      <c r="D3539" t="s">
        <v>1938</v>
      </c>
    </row>
    <row r="3540" spans="2:4" x14ac:dyDescent="0.25">
      <c r="B3540" t="s">
        <v>81</v>
      </c>
      <c r="C3540">
        <v>25166</v>
      </c>
      <c r="D3540" t="s">
        <v>1938</v>
      </c>
    </row>
    <row r="3541" spans="2:4" x14ac:dyDescent="0.25">
      <c r="B3541" t="s">
        <v>81</v>
      </c>
      <c r="C3541">
        <v>25166</v>
      </c>
      <c r="D3541" t="s">
        <v>1938</v>
      </c>
    </row>
    <row r="3542" spans="2:4" x14ac:dyDescent="0.25">
      <c r="B3542" t="s">
        <v>81</v>
      </c>
      <c r="C3542">
        <v>25167</v>
      </c>
      <c r="D3542" t="s">
        <v>1939</v>
      </c>
    </row>
    <row r="3543" spans="2:4" x14ac:dyDescent="0.25">
      <c r="B3543" t="s">
        <v>81</v>
      </c>
      <c r="C3543">
        <v>25168</v>
      </c>
      <c r="D3543" t="s">
        <v>1940</v>
      </c>
    </row>
    <row r="3544" spans="2:4" x14ac:dyDescent="0.25">
      <c r="B3544" t="s">
        <v>81</v>
      </c>
      <c r="C3544">
        <v>25168</v>
      </c>
      <c r="D3544" t="s">
        <v>1940</v>
      </c>
    </row>
    <row r="3545" spans="2:4" x14ac:dyDescent="0.25">
      <c r="B3545" t="s">
        <v>81</v>
      </c>
      <c r="C3545">
        <v>25169</v>
      </c>
      <c r="D3545" t="s">
        <v>1941</v>
      </c>
    </row>
    <row r="3546" spans="2:4" x14ac:dyDescent="0.25">
      <c r="B3546" t="s">
        <v>81</v>
      </c>
      <c r="C3546">
        <v>25170</v>
      </c>
      <c r="D3546" t="s">
        <v>1942</v>
      </c>
    </row>
    <row r="3547" spans="2:4" x14ac:dyDescent="0.25">
      <c r="B3547" t="s">
        <v>81</v>
      </c>
      <c r="C3547">
        <v>25171</v>
      </c>
      <c r="D3547" t="s">
        <v>1943</v>
      </c>
    </row>
    <row r="3548" spans="2:4" x14ac:dyDescent="0.25">
      <c r="B3548" t="s">
        <v>81</v>
      </c>
      <c r="C3548">
        <v>25171</v>
      </c>
      <c r="D3548" t="s">
        <v>1943</v>
      </c>
    </row>
    <row r="3549" spans="2:4" x14ac:dyDescent="0.25">
      <c r="B3549" t="s">
        <v>81</v>
      </c>
      <c r="C3549">
        <v>25171</v>
      </c>
      <c r="D3549" t="s">
        <v>1943</v>
      </c>
    </row>
    <row r="3550" spans="2:4" x14ac:dyDescent="0.25">
      <c r="B3550" t="s">
        <v>81</v>
      </c>
      <c r="C3550">
        <v>25172</v>
      </c>
      <c r="D3550" t="s">
        <v>1944</v>
      </c>
    </row>
    <row r="3551" spans="2:4" x14ac:dyDescent="0.25">
      <c r="B3551" t="s">
        <v>81</v>
      </c>
      <c r="C3551">
        <v>25173</v>
      </c>
      <c r="D3551" t="s">
        <v>1945</v>
      </c>
    </row>
    <row r="3552" spans="2:4" x14ac:dyDescent="0.25">
      <c r="B3552" t="s">
        <v>81</v>
      </c>
      <c r="C3552">
        <v>25174</v>
      </c>
      <c r="D3552" t="s">
        <v>1946</v>
      </c>
    </row>
    <row r="3553" spans="2:4" x14ac:dyDescent="0.25">
      <c r="B3553" t="s">
        <v>81</v>
      </c>
      <c r="C3553">
        <v>25175</v>
      </c>
      <c r="D3553" t="s">
        <v>1947</v>
      </c>
    </row>
    <row r="3554" spans="2:4" x14ac:dyDescent="0.25">
      <c r="B3554" t="s">
        <v>81</v>
      </c>
      <c r="C3554">
        <v>25176</v>
      </c>
      <c r="D3554" t="s">
        <v>1948</v>
      </c>
    </row>
    <row r="3555" spans="2:4" x14ac:dyDescent="0.25">
      <c r="B3555" t="s">
        <v>81</v>
      </c>
      <c r="C3555">
        <v>25177</v>
      </c>
      <c r="D3555" t="s">
        <v>1949</v>
      </c>
    </row>
    <row r="3556" spans="2:4" x14ac:dyDescent="0.25">
      <c r="B3556" t="s">
        <v>81</v>
      </c>
      <c r="C3556">
        <v>25177</v>
      </c>
      <c r="D3556" t="s">
        <v>1949</v>
      </c>
    </row>
    <row r="3557" spans="2:4" x14ac:dyDescent="0.25">
      <c r="B3557" t="s">
        <v>81</v>
      </c>
      <c r="C3557">
        <v>25177</v>
      </c>
      <c r="D3557" t="s">
        <v>1949</v>
      </c>
    </row>
    <row r="3558" spans="2:4" x14ac:dyDescent="0.25">
      <c r="B3558" t="s">
        <v>81</v>
      </c>
      <c r="C3558">
        <v>25178</v>
      </c>
      <c r="D3558" t="s">
        <v>1950</v>
      </c>
    </row>
    <row r="3559" spans="2:4" x14ac:dyDescent="0.25">
      <c r="B3559" t="s">
        <v>81</v>
      </c>
      <c r="C3559">
        <v>25178</v>
      </c>
      <c r="D3559" t="s">
        <v>1950</v>
      </c>
    </row>
    <row r="3560" spans="2:4" x14ac:dyDescent="0.25">
      <c r="B3560" t="s">
        <v>81</v>
      </c>
      <c r="C3560">
        <v>25179</v>
      </c>
      <c r="D3560" t="s">
        <v>1951</v>
      </c>
    </row>
    <row r="3561" spans="2:4" x14ac:dyDescent="0.25">
      <c r="B3561" t="s">
        <v>81</v>
      </c>
      <c r="C3561">
        <v>25179</v>
      </c>
      <c r="D3561" t="s">
        <v>1951</v>
      </c>
    </row>
    <row r="3562" spans="2:4" x14ac:dyDescent="0.25">
      <c r="B3562" t="s">
        <v>81</v>
      </c>
      <c r="C3562">
        <v>25179</v>
      </c>
      <c r="D3562" t="s">
        <v>1951</v>
      </c>
    </row>
    <row r="3563" spans="2:4" x14ac:dyDescent="0.25">
      <c r="B3563" t="s">
        <v>81</v>
      </c>
      <c r="C3563">
        <v>25180</v>
      </c>
      <c r="D3563" t="s">
        <v>1952</v>
      </c>
    </row>
    <row r="3564" spans="2:4" x14ac:dyDescent="0.25">
      <c r="B3564" t="s">
        <v>81</v>
      </c>
      <c r="C3564">
        <v>25181</v>
      </c>
      <c r="D3564" t="s">
        <v>1953</v>
      </c>
    </row>
    <row r="3565" spans="2:4" x14ac:dyDescent="0.25">
      <c r="B3565" t="s">
        <v>81</v>
      </c>
      <c r="C3565">
        <v>25181</v>
      </c>
      <c r="D3565" t="s">
        <v>1953</v>
      </c>
    </row>
    <row r="3566" spans="2:4" x14ac:dyDescent="0.25">
      <c r="B3566" t="s">
        <v>81</v>
      </c>
      <c r="C3566">
        <v>25182</v>
      </c>
      <c r="D3566" t="s">
        <v>1954</v>
      </c>
    </row>
    <row r="3567" spans="2:4" x14ac:dyDescent="0.25">
      <c r="B3567" t="s">
        <v>81</v>
      </c>
      <c r="C3567">
        <v>25182</v>
      </c>
      <c r="D3567" t="s">
        <v>1954</v>
      </c>
    </row>
    <row r="3568" spans="2:4" x14ac:dyDescent="0.25">
      <c r="B3568" t="s">
        <v>81</v>
      </c>
      <c r="C3568">
        <v>25182</v>
      </c>
      <c r="D3568" t="s">
        <v>1954</v>
      </c>
    </row>
    <row r="3569" spans="2:4" x14ac:dyDescent="0.25">
      <c r="B3569" t="s">
        <v>81</v>
      </c>
      <c r="C3569">
        <v>25182</v>
      </c>
      <c r="D3569" t="s">
        <v>1954</v>
      </c>
    </row>
    <row r="3570" spans="2:4" x14ac:dyDescent="0.25">
      <c r="B3570" t="s">
        <v>81</v>
      </c>
      <c r="C3570">
        <v>25182</v>
      </c>
      <c r="D3570" t="s">
        <v>1954</v>
      </c>
    </row>
    <row r="3571" spans="2:4" x14ac:dyDescent="0.25">
      <c r="B3571" t="s">
        <v>81</v>
      </c>
      <c r="C3571">
        <v>25182</v>
      </c>
      <c r="D3571" t="s">
        <v>1954</v>
      </c>
    </row>
    <row r="3572" spans="2:4" x14ac:dyDescent="0.25">
      <c r="B3572" t="s">
        <v>81</v>
      </c>
      <c r="C3572">
        <v>25182</v>
      </c>
      <c r="D3572" t="s">
        <v>1954</v>
      </c>
    </row>
    <row r="3573" spans="2:4" x14ac:dyDescent="0.25">
      <c r="B3573" t="s">
        <v>81</v>
      </c>
      <c r="C3573">
        <v>25182</v>
      </c>
      <c r="D3573" t="s">
        <v>1954</v>
      </c>
    </row>
    <row r="3574" spans="2:4" x14ac:dyDescent="0.25">
      <c r="B3574" t="s">
        <v>81</v>
      </c>
      <c r="C3574">
        <v>25182</v>
      </c>
      <c r="D3574" t="s">
        <v>1954</v>
      </c>
    </row>
    <row r="3575" spans="2:4" x14ac:dyDescent="0.25">
      <c r="B3575" t="s">
        <v>81</v>
      </c>
      <c r="C3575">
        <v>25183</v>
      </c>
      <c r="D3575" t="s">
        <v>1955</v>
      </c>
    </row>
    <row r="3576" spans="2:4" x14ac:dyDescent="0.25">
      <c r="B3576" t="s">
        <v>81</v>
      </c>
      <c r="C3576">
        <v>25183</v>
      </c>
      <c r="D3576" t="s">
        <v>1955</v>
      </c>
    </row>
    <row r="3577" spans="2:4" x14ac:dyDescent="0.25">
      <c r="B3577" t="s">
        <v>81</v>
      </c>
      <c r="C3577">
        <v>25183</v>
      </c>
      <c r="D3577" t="s">
        <v>1955</v>
      </c>
    </row>
    <row r="3578" spans="2:4" x14ac:dyDescent="0.25">
      <c r="B3578" t="s">
        <v>81</v>
      </c>
      <c r="C3578">
        <v>25183</v>
      </c>
      <c r="D3578" t="s">
        <v>1955</v>
      </c>
    </row>
    <row r="3579" spans="2:4" x14ac:dyDescent="0.25">
      <c r="B3579" t="s">
        <v>81</v>
      </c>
      <c r="C3579">
        <v>25183</v>
      </c>
      <c r="D3579" t="s">
        <v>1955</v>
      </c>
    </row>
    <row r="3580" spans="2:4" x14ac:dyDescent="0.25">
      <c r="B3580" t="s">
        <v>81</v>
      </c>
      <c r="C3580">
        <v>25183</v>
      </c>
      <c r="D3580" t="s">
        <v>1955</v>
      </c>
    </row>
    <row r="3581" spans="2:4" x14ac:dyDescent="0.25">
      <c r="B3581" t="s">
        <v>81</v>
      </c>
      <c r="C3581">
        <v>25183</v>
      </c>
      <c r="D3581" t="s">
        <v>1955</v>
      </c>
    </row>
    <row r="3582" spans="2:4" x14ac:dyDescent="0.25">
      <c r="B3582" t="s">
        <v>81</v>
      </c>
      <c r="C3582">
        <v>25183</v>
      </c>
      <c r="D3582" t="s">
        <v>1955</v>
      </c>
    </row>
    <row r="3583" spans="2:4" x14ac:dyDescent="0.25">
      <c r="B3583" t="s">
        <v>81</v>
      </c>
      <c r="C3583">
        <v>25183</v>
      </c>
      <c r="D3583" t="s">
        <v>1955</v>
      </c>
    </row>
    <row r="3584" spans="2:4" x14ac:dyDescent="0.25">
      <c r="B3584" t="s">
        <v>81</v>
      </c>
      <c r="C3584">
        <v>25183</v>
      </c>
      <c r="D3584" t="s">
        <v>1955</v>
      </c>
    </row>
    <row r="3585" spans="2:4" x14ac:dyDescent="0.25">
      <c r="B3585" t="s">
        <v>81</v>
      </c>
      <c r="C3585">
        <v>25184</v>
      </c>
      <c r="D3585" t="s">
        <v>1956</v>
      </c>
    </row>
    <row r="3586" spans="2:4" x14ac:dyDescent="0.25">
      <c r="B3586" t="s">
        <v>81</v>
      </c>
      <c r="C3586">
        <v>25185</v>
      </c>
      <c r="D3586" t="s">
        <v>1957</v>
      </c>
    </row>
    <row r="3587" spans="2:4" x14ac:dyDescent="0.25">
      <c r="B3587" t="s">
        <v>81</v>
      </c>
      <c r="C3587">
        <v>25186</v>
      </c>
      <c r="D3587" t="s">
        <v>1958</v>
      </c>
    </row>
    <row r="3588" spans="2:4" x14ac:dyDescent="0.25">
      <c r="B3588" t="s">
        <v>81</v>
      </c>
      <c r="C3588">
        <v>25186</v>
      </c>
      <c r="D3588" t="s">
        <v>1958</v>
      </c>
    </row>
    <row r="3589" spans="2:4" x14ac:dyDescent="0.25">
      <c r="B3589" t="s">
        <v>81</v>
      </c>
      <c r="C3589">
        <v>25187</v>
      </c>
      <c r="D3589" t="s">
        <v>1959</v>
      </c>
    </row>
    <row r="3590" spans="2:4" x14ac:dyDescent="0.25">
      <c r="B3590" t="s">
        <v>81</v>
      </c>
      <c r="C3590">
        <v>25188</v>
      </c>
      <c r="D3590" t="s">
        <v>1960</v>
      </c>
    </row>
    <row r="3591" spans="2:4" x14ac:dyDescent="0.25">
      <c r="B3591" t="s">
        <v>81</v>
      </c>
      <c r="C3591">
        <v>25189</v>
      </c>
      <c r="D3591" t="s">
        <v>1961</v>
      </c>
    </row>
    <row r="3592" spans="2:4" x14ac:dyDescent="0.25">
      <c r="B3592" t="s">
        <v>81</v>
      </c>
      <c r="C3592">
        <v>25189</v>
      </c>
      <c r="D3592" t="s">
        <v>1961</v>
      </c>
    </row>
    <row r="3593" spans="2:4" x14ac:dyDescent="0.25">
      <c r="B3593" t="s">
        <v>81</v>
      </c>
      <c r="C3593">
        <v>25189</v>
      </c>
      <c r="D3593" t="s">
        <v>1961</v>
      </c>
    </row>
    <row r="3594" spans="2:4" x14ac:dyDescent="0.25">
      <c r="B3594" t="s">
        <v>81</v>
      </c>
      <c r="C3594">
        <v>25190</v>
      </c>
      <c r="D3594" t="s">
        <v>1962</v>
      </c>
    </row>
    <row r="3595" spans="2:4" x14ac:dyDescent="0.25">
      <c r="B3595" t="s">
        <v>81</v>
      </c>
      <c r="C3595">
        <v>25190</v>
      </c>
      <c r="D3595" t="s">
        <v>1962</v>
      </c>
    </row>
    <row r="3596" spans="2:4" x14ac:dyDescent="0.25">
      <c r="B3596" t="s">
        <v>81</v>
      </c>
      <c r="C3596">
        <v>25190</v>
      </c>
      <c r="D3596" t="s">
        <v>1962</v>
      </c>
    </row>
    <row r="3597" spans="2:4" x14ac:dyDescent="0.25">
      <c r="B3597" t="s">
        <v>81</v>
      </c>
      <c r="C3597">
        <v>25191</v>
      </c>
      <c r="D3597" t="s">
        <v>1963</v>
      </c>
    </row>
    <row r="3598" spans="2:4" x14ac:dyDescent="0.25">
      <c r="B3598" t="s">
        <v>81</v>
      </c>
      <c r="C3598">
        <v>25191</v>
      </c>
      <c r="D3598" t="s">
        <v>1963</v>
      </c>
    </row>
    <row r="3599" spans="2:4" x14ac:dyDescent="0.25">
      <c r="B3599" t="s">
        <v>81</v>
      </c>
      <c r="C3599">
        <v>25191</v>
      </c>
      <c r="D3599" t="s">
        <v>1963</v>
      </c>
    </row>
    <row r="3600" spans="2:4" x14ac:dyDescent="0.25">
      <c r="B3600" t="s">
        <v>81</v>
      </c>
      <c r="C3600">
        <v>25192</v>
      </c>
      <c r="D3600" t="s">
        <v>1964</v>
      </c>
    </row>
    <row r="3601" spans="2:4" x14ac:dyDescent="0.25">
      <c r="B3601" t="s">
        <v>81</v>
      </c>
      <c r="C3601">
        <v>25193</v>
      </c>
      <c r="D3601" t="s">
        <v>1965</v>
      </c>
    </row>
    <row r="3602" spans="2:4" x14ac:dyDescent="0.25">
      <c r="B3602" t="s">
        <v>81</v>
      </c>
      <c r="C3602">
        <v>25193</v>
      </c>
      <c r="D3602" t="s">
        <v>1965</v>
      </c>
    </row>
    <row r="3603" spans="2:4" x14ac:dyDescent="0.25">
      <c r="B3603" t="s">
        <v>81</v>
      </c>
      <c r="C3603">
        <v>25193</v>
      </c>
      <c r="D3603" t="s">
        <v>1965</v>
      </c>
    </row>
    <row r="3604" spans="2:4" x14ac:dyDescent="0.25">
      <c r="B3604" t="s">
        <v>81</v>
      </c>
      <c r="C3604">
        <v>25194</v>
      </c>
      <c r="D3604" t="s">
        <v>1966</v>
      </c>
    </row>
    <row r="3605" spans="2:4" x14ac:dyDescent="0.25">
      <c r="B3605" t="s">
        <v>81</v>
      </c>
      <c r="C3605">
        <v>25194</v>
      </c>
      <c r="D3605" t="s">
        <v>1966</v>
      </c>
    </row>
    <row r="3606" spans="2:4" x14ac:dyDescent="0.25">
      <c r="B3606" t="s">
        <v>81</v>
      </c>
      <c r="C3606">
        <v>25194</v>
      </c>
      <c r="D3606" t="s">
        <v>1966</v>
      </c>
    </row>
    <row r="3607" spans="2:4" x14ac:dyDescent="0.25">
      <c r="B3607" t="s">
        <v>81</v>
      </c>
      <c r="C3607">
        <v>25194</v>
      </c>
      <c r="D3607" t="s">
        <v>1966</v>
      </c>
    </row>
    <row r="3608" spans="2:4" x14ac:dyDescent="0.25">
      <c r="B3608" t="s">
        <v>81</v>
      </c>
      <c r="C3608">
        <v>25194</v>
      </c>
      <c r="D3608" t="s">
        <v>1966</v>
      </c>
    </row>
    <row r="3609" spans="2:4" x14ac:dyDescent="0.25">
      <c r="B3609" t="s">
        <v>81</v>
      </c>
      <c r="C3609">
        <v>25194</v>
      </c>
      <c r="D3609" t="s">
        <v>1966</v>
      </c>
    </row>
    <row r="3610" spans="2:4" x14ac:dyDescent="0.25">
      <c r="B3610" t="s">
        <v>81</v>
      </c>
      <c r="C3610">
        <v>25195</v>
      </c>
      <c r="D3610" t="s">
        <v>1967</v>
      </c>
    </row>
    <row r="3611" spans="2:4" x14ac:dyDescent="0.25">
      <c r="B3611" t="s">
        <v>81</v>
      </c>
      <c r="C3611">
        <v>25195</v>
      </c>
      <c r="D3611" t="s">
        <v>1967</v>
      </c>
    </row>
    <row r="3612" spans="2:4" x14ac:dyDescent="0.25">
      <c r="B3612" t="s">
        <v>81</v>
      </c>
      <c r="C3612">
        <v>25195</v>
      </c>
      <c r="D3612" t="s">
        <v>1967</v>
      </c>
    </row>
    <row r="3613" spans="2:4" x14ac:dyDescent="0.25">
      <c r="B3613" t="s">
        <v>81</v>
      </c>
      <c r="C3613">
        <v>25195</v>
      </c>
      <c r="D3613" t="s">
        <v>1967</v>
      </c>
    </row>
    <row r="3614" spans="2:4" x14ac:dyDescent="0.25">
      <c r="B3614" t="s">
        <v>81</v>
      </c>
      <c r="C3614">
        <v>25195</v>
      </c>
      <c r="D3614" t="s">
        <v>1967</v>
      </c>
    </row>
    <row r="3615" spans="2:4" x14ac:dyDescent="0.25">
      <c r="B3615" t="s">
        <v>81</v>
      </c>
      <c r="C3615">
        <v>25195</v>
      </c>
      <c r="D3615" t="s">
        <v>1967</v>
      </c>
    </row>
    <row r="3616" spans="2:4" x14ac:dyDescent="0.25">
      <c r="B3616" t="s">
        <v>81</v>
      </c>
      <c r="C3616">
        <v>25195</v>
      </c>
      <c r="D3616" t="s">
        <v>1967</v>
      </c>
    </row>
    <row r="3617" spans="2:4" x14ac:dyDescent="0.25">
      <c r="B3617" t="s">
        <v>81</v>
      </c>
      <c r="C3617">
        <v>25195</v>
      </c>
      <c r="D3617" t="s">
        <v>1967</v>
      </c>
    </row>
    <row r="3618" spans="2:4" x14ac:dyDescent="0.25">
      <c r="B3618" t="s">
        <v>81</v>
      </c>
      <c r="C3618">
        <v>25195</v>
      </c>
      <c r="D3618" t="s">
        <v>1967</v>
      </c>
    </row>
    <row r="3619" spans="2:4" x14ac:dyDescent="0.25">
      <c r="B3619" t="s">
        <v>81</v>
      </c>
      <c r="C3619">
        <v>25196</v>
      </c>
      <c r="D3619" t="s">
        <v>1968</v>
      </c>
    </row>
    <row r="3620" spans="2:4" x14ac:dyDescent="0.25">
      <c r="B3620" t="s">
        <v>81</v>
      </c>
      <c r="C3620">
        <v>25197</v>
      </c>
      <c r="D3620" t="s">
        <v>1969</v>
      </c>
    </row>
    <row r="3621" spans="2:4" x14ac:dyDescent="0.25">
      <c r="B3621" t="s">
        <v>81</v>
      </c>
      <c r="C3621">
        <v>25198</v>
      </c>
      <c r="D3621" t="s">
        <v>1970</v>
      </c>
    </row>
    <row r="3622" spans="2:4" x14ac:dyDescent="0.25">
      <c r="B3622" t="s">
        <v>81</v>
      </c>
      <c r="C3622">
        <v>25199</v>
      </c>
      <c r="D3622" t="s">
        <v>1971</v>
      </c>
    </row>
    <row r="3623" spans="2:4" x14ac:dyDescent="0.25">
      <c r="B3623" t="s">
        <v>81</v>
      </c>
      <c r="C3623">
        <v>25199</v>
      </c>
      <c r="D3623" t="s">
        <v>1971</v>
      </c>
    </row>
    <row r="3624" spans="2:4" x14ac:dyDescent="0.25">
      <c r="B3624" t="s">
        <v>81</v>
      </c>
      <c r="C3624">
        <v>25199</v>
      </c>
      <c r="D3624" t="s">
        <v>1971</v>
      </c>
    </row>
    <row r="3625" spans="2:4" x14ac:dyDescent="0.25">
      <c r="B3625" t="s">
        <v>81</v>
      </c>
      <c r="C3625">
        <v>25202</v>
      </c>
      <c r="D3625" t="s">
        <v>1972</v>
      </c>
    </row>
    <row r="3626" spans="2:4" x14ac:dyDescent="0.25">
      <c r="B3626" t="s">
        <v>81</v>
      </c>
      <c r="C3626">
        <v>25202</v>
      </c>
      <c r="D3626" t="s">
        <v>1972</v>
      </c>
    </row>
    <row r="3627" spans="2:4" x14ac:dyDescent="0.25">
      <c r="B3627" t="s">
        <v>81</v>
      </c>
      <c r="C3627">
        <v>25203</v>
      </c>
      <c r="D3627" t="s">
        <v>1973</v>
      </c>
    </row>
    <row r="3628" spans="2:4" x14ac:dyDescent="0.25">
      <c r="B3628" t="s">
        <v>81</v>
      </c>
      <c r="C3628">
        <v>25204</v>
      </c>
      <c r="D3628" t="s">
        <v>1974</v>
      </c>
    </row>
    <row r="3629" spans="2:4" x14ac:dyDescent="0.25">
      <c r="B3629" t="s">
        <v>81</v>
      </c>
      <c r="C3629">
        <v>25205</v>
      </c>
      <c r="D3629" t="s">
        <v>1975</v>
      </c>
    </row>
    <row r="3630" spans="2:4" x14ac:dyDescent="0.25">
      <c r="B3630" t="s">
        <v>81</v>
      </c>
      <c r="C3630">
        <v>25206</v>
      </c>
      <c r="D3630" t="s">
        <v>1976</v>
      </c>
    </row>
    <row r="3631" spans="2:4" x14ac:dyDescent="0.25">
      <c r="B3631" t="s">
        <v>81</v>
      </c>
      <c r="C3631">
        <v>25207</v>
      </c>
      <c r="D3631" t="s">
        <v>1977</v>
      </c>
    </row>
    <row r="3632" spans="2:4" x14ac:dyDescent="0.25">
      <c r="B3632" t="s">
        <v>81</v>
      </c>
      <c r="C3632">
        <v>25208</v>
      </c>
      <c r="D3632" t="s">
        <v>1978</v>
      </c>
    </row>
    <row r="3633" spans="2:4" x14ac:dyDescent="0.25">
      <c r="B3633" t="s">
        <v>81</v>
      </c>
      <c r="C3633">
        <v>25209</v>
      </c>
      <c r="D3633" t="s">
        <v>1979</v>
      </c>
    </row>
    <row r="3634" spans="2:4" x14ac:dyDescent="0.25">
      <c r="B3634" t="s">
        <v>81</v>
      </c>
      <c r="C3634">
        <v>25210</v>
      </c>
      <c r="D3634" t="s">
        <v>1980</v>
      </c>
    </row>
    <row r="3635" spans="2:4" x14ac:dyDescent="0.25">
      <c r="B3635" t="s">
        <v>81</v>
      </c>
      <c r="C3635">
        <v>25211</v>
      </c>
      <c r="D3635" t="s">
        <v>1981</v>
      </c>
    </row>
    <row r="3636" spans="2:4" x14ac:dyDescent="0.25">
      <c r="B3636" t="s">
        <v>81</v>
      </c>
      <c r="C3636">
        <v>25212</v>
      </c>
      <c r="D3636" t="s">
        <v>1982</v>
      </c>
    </row>
    <row r="3637" spans="2:4" x14ac:dyDescent="0.25">
      <c r="B3637" t="s">
        <v>81</v>
      </c>
      <c r="C3637">
        <v>25212</v>
      </c>
      <c r="D3637" t="s">
        <v>1982</v>
      </c>
    </row>
    <row r="3638" spans="2:4" x14ac:dyDescent="0.25">
      <c r="B3638" t="s">
        <v>81</v>
      </c>
      <c r="C3638">
        <v>25212</v>
      </c>
      <c r="D3638" t="s">
        <v>1982</v>
      </c>
    </row>
    <row r="3639" spans="2:4" x14ac:dyDescent="0.25">
      <c r="B3639" t="s">
        <v>81</v>
      </c>
      <c r="C3639">
        <v>25213</v>
      </c>
      <c r="D3639" t="s">
        <v>1983</v>
      </c>
    </row>
    <row r="3640" spans="2:4" x14ac:dyDescent="0.25">
      <c r="B3640" t="s">
        <v>81</v>
      </c>
      <c r="C3640">
        <v>25214</v>
      </c>
      <c r="D3640" t="s">
        <v>1984</v>
      </c>
    </row>
    <row r="3641" spans="2:4" x14ac:dyDescent="0.25">
      <c r="B3641" t="s">
        <v>81</v>
      </c>
      <c r="C3641">
        <v>25214</v>
      </c>
      <c r="D3641" t="s">
        <v>1984</v>
      </c>
    </row>
    <row r="3642" spans="2:4" x14ac:dyDescent="0.25">
      <c r="B3642" t="s">
        <v>81</v>
      </c>
      <c r="C3642">
        <v>25215</v>
      </c>
      <c r="D3642" t="s">
        <v>1985</v>
      </c>
    </row>
    <row r="3643" spans="2:4" x14ac:dyDescent="0.25">
      <c r="B3643" t="s">
        <v>81</v>
      </c>
      <c r="C3643">
        <v>25215</v>
      </c>
      <c r="D3643" t="s">
        <v>1985</v>
      </c>
    </row>
    <row r="3644" spans="2:4" x14ac:dyDescent="0.25">
      <c r="B3644" t="s">
        <v>81</v>
      </c>
      <c r="C3644">
        <v>25216</v>
      </c>
      <c r="D3644" t="s">
        <v>1986</v>
      </c>
    </row>
    <row r="3645" spans="2:4" x14ac:dyDescent="0.25">
      <c r="B3645" t="s">
        <v>81</v>
      </c>
      <c r="C3645">
        <v>25217</v>
      </c>
      <c r="D3645" t="s">
        <v>1987</v>
      </c>
    </row>
    <row r="3646" spans="2:4" x14ac:dyDescent="0.25">
      <c r="B3646" t="s">
        <v>81</v>
      </c>
      <c r="C3646">
        <v>25218</v>
      </c>
      <c r="D3646" t="s">
        <v>1988</v>
      </c>
    </row>
    <row r="3647" spans="2:4" x14ac:dyDescent="0.25">
      <c r="B3647" t="s">
        <v>81</v>
      </c>
      <c r="C3647">
        <v>25219</v>
      </c>
      <c r="D3647" t="s">
        <v>1989</v>
      </c>
    </row>
    <row r="3648" spans="2:4" x14ac:dyDescent="0.25">
      <c r="B3648" t="s">
        <v>81</v>
      </c>
      <c r="C3648">
        <v>25220</v>
      </c>
      <c r="D3648" t="s">
        <v>1990</v>
      </c>
    </row>
    <row r="3649" spans="2:4" x14ac:dyDescent="0.25">
      <c r="B3649" t="s">
        <v>81</v>
      </c>
      <c r="C3649">
        <v>25221</v>
      </c>
      <c r="D3649" t="s">
        <v>1991</v>
      </c>
    </row>
    <row r="3650" spans="2:4" x14ac:dyDescent="0.25">
      <c r="B3650" t="s">
        <v>81</v>
      </c>
      <c r="C3650">
        <v>25222</v>
      </c>
      <c r="D3650" t="s">
        <v>1992</v>
      </c>
    </row>
    <row r="3651" spans="2:4" x14ac:dyDescent="0.25">
      <c r="B3651" t="s">
        <v>81</v>
      </c>
      <c r="C3651">
        <v>25223</v>
      </c>
      <c r="D3651" t="s">
        <v>1993</v>
      </c>
    </row>
    <row r="3652" spans="2:4" x14ac:dyDescent="0.25">
      <c r="B3652" t="s">
        <v>81</v>
      </c>
      <c r="C3652">
        <v>25224</v>
      </c>
      <c r="D3652" t="s">
        <v>1994</v>
      </c>
    </row>
    <row r="3653" spans="2:4" x14ac:dyDescent="0.25">
      <c r="B3653" t="s">
        <v>81</v>
      </c>
      <c r="C3653">
        <v>25225</v>
      </c>
      <c r="D3653" t="s">
        <v>1995</v>
      </c>
    </row>
    <row r="3654" spans="2:4" x14ac:dyDescent="0.25">
      <c r="B3654" t="s">
        <v>81</v>
      </c>
      <c r="C3654">
        <v>25226</v>
      </c>
      <c r="D3654" t="s">
        <v>1996</v>
      </c>
    </row>
    <row r="3655" spans="2:4" x14ac:dyDescent="0.25">
      <c r="B3655" t="s">
        <v>81</v>
      </c>
      <c r="C3655">
        <v>25227</v>
      </c>
      <c r="D3655" t="s">
        <v>1997</v>
      </c>
    </row>
    <row r="3656" spans="2:4" x14ac:dyDescent="0.25">
      <c r="B3656" t="s">
        <v>81</v>
      </c>
      <c r="C3656">
        <v>25228</v>
      </c>
      <c r="D3656" t="s">
        <v>1998</v>
      </c>
    </row>
    <row r="3657" spans="2:4" x14ac:dyDescent="0.25">
      <c r="B3657" t="s">
        <v>81</v>
      </c>
      <c r="C3657">
        <v>25229</v>
      </c>
      <c r="D3657" t="s">
        <v>1999</v>
      </c>
    </row>
    <row r="3658" spans="2:4" x14ac:dyDescent="0.25">
      <c r="B3658" t="s">
        <v>81</v>
      </c>
      <c r="C3658">
        <v>25230</v>
      </c>
      <c r="D3658" t="s">
        <v>2000</v>
      </c>
    </row>
    <row r="3659" spans="2:4" x14ac:dyDescent="0.25">
      <c r="B3659" t="s">
        <v>81</v>
      </c>
      <c r="C3659">
        <v>25231</v>
      </c>
      <c r="D3659" t="s">
        <v>2001</v>
      </c>
    </row>
    <row r="3660" spans="2:4" x14ac:dyDescent="0.25">
      <c r="B3660" t="s">
        <v>81</v>
      </c>
      <c r="C3660">
        <v>25232</v>
      </c>
      <c r="D3660" t="s">
        <v>2002</v>
      </c>
    </row>
    <row r="3661" spans="2:4" x14ac:dyDescent="0.25">
      <c r="B3661" t="s">
        <v>81</v>
      </c>
      <c r="C3661">
        <v>25233</v>
      </c>
      <c r="D3661" t="s">
        <v>2003</v>
      </c>
    </row>
    <row r="3662" spans="2:4" x14ac:dyDescent="0.25">
      <c r="B3662" t="s">
        <v>81</v>
      </c>
      <c r="C3662">
        <v>25234</v>
      </c>
      <c r="D3662" t="s">
        <v>2004</v>
      </c>
    </row>
    <row r="3663" spans="2:4" x14ac:dyDescent="0.25">
      <c r="B3663" t="s">
        <v>81</v>
      </c>
      <c r="C3663">
        <v>25235</v>
      </c>
      <c r="D3663" t="s">
        <v>2005</v>
      </c>
    </row>
    <row r="3664" spans="2:4" x14ac:dyDescent="0.25">
      <c r="B3664" t="s">
        <v>81</v>
      </c>
      <c r="C3664">
        <v>25235</v>
      </c>
      <c r="D3664" t="s">
        <v>2005</v>
      </c>
    </row>
    <row r="3665" spans="2:4" x14ac:dyDescent="0.25">
      <c r="B3665" t="s">
        <v>81</v>
      </c>
      <c r="C3665">
        <v>25236</v>
      </c>
      <c r="D3665" t="s">
        <v>2006</v>
      </c>
    </row>
    <row r="3666" spans="2:4" x14ac:dyDescent="0.25">
      <c r="B3666" t="s">
        <v>81</v>
      </c>
      <c r="C3666">
        <v>25236</v>
      </c>
      <c r="D3666" t="s">
        <v>2006</v>
      </c>
    </row>
    <row r="3667" spans="2:4" x14ac:dyDescent="0.25">
      <c r="B3667" t="s">
        <v>81</v>
      </c>
      <c r="C3667">
        <v>25237</v>
      </c>
      <c r="D3667" t="s">
        <v>2007</v>
      </c>
    </row>
    <row r="3668" spans="2:4" x14ac:dyDescent="0.25">
      <c r="B3668" t="s">
        <v>81</v>
      </c>
      <c r="C3668">
        <v>25238</v>
      </c>
      <c r="D3668" t="s">
        <v>2008</v>
      </c>
    </row>
    <row r="3669" spans="2:4" x14ac:dyDescent="0.25">
      <c r="B3669" t="s">
        <v>81</v>
      </c>
      <c r="C3669">
        <v>25239</v>
      </c>
      <c r="D3669" t="s">
        <v>2009</v>
      </c>
    </row>
    <row r="3670" spans="2:4" x14ac:dyDescent="0.25">
      <c r="B3670" t="s">
        <v>81</v>
      </c>
      <c r="C3670">
        <v>25239</v>
      </c>
      <c r="D3670" t="s">
        <v>2009</v>
      </c>
    </row>
    <row r="3671" spans="2:4" x14ac:dyDescent="0.25">
      <c r="B3671" t="s">
        <v>81</v>
      </c>
      <c r="C3671">
        <v>25239</v>
      </c>
      <c r="D3671" t="s">
        <v>2009</v>
      </c>
    </row>
    <row r="3672" spans="2:4" x14ac:dyDescent="0.25">
      <c r="B3672" t="s">
        <v>81</v>
      </c>
      <c r="C3672">
        <v>25239</v>
      </c>
      <c r="D3672" t="s">
        <v>2009</v>
      </c>
    </row>
    <row r="3673" spans="2:4" x14ac:dyDescent="0.25">
      <c r="B3673" t="s">
        <v>81</v>
      </c>
      <c r="C3673">
        <v>25239</v>
      </c>
      <c r="D3673" t="s">
        <v>2009</v>
      </c>
    </row>
    <row r="3674" spans="2:4" x14ac:dyDescent="0.25">
      <c r="B3674" t="s">
        <v>81</v>
      </c>
      <c r="C3674">
        <v>25239</v>
      </c>
      <c r="D3674" t="s">
        <v>2009</v>
      </c>
    </row>
    <row r="3675" spans="2:4" x14ac:dyDescent="0.25">
      <c r="B3675" t="s">
        <v>81</v>
      </c>
      <c r="C3675">
        <v>25241</v>
      </c>
      <c r="D3675" t="s">
        <v>2010</v>
      </c>
    </row>
    <row r="3676" spans="2:4" x14ac:dyDescent="0.25">
      <c r="B3676" t="s">
        <v>81</v>
      </c>
      <c r="C3676">
        <v>25241</v>
      </c>
      <c r="D3676" t="s">
        <v>2010</v>
      </c>
    </row>
    <row r="3677" spans="2:4" x14ac:dyDescent="0.25">
      <c r="B3677" t="s">
        <v>81</v>
      </c>
      <c r="C3677">
        <v>25241</v>
      </c>
      <c r="D3677" t="s">
        <v>2010</v>
      </c>
    </row>
    <row r="3678" spans="2:4" x14ac:dyDescent="0.25">
      <c r="B3678" t="s">
        <v>81</v>
      </c>
      <c r="C3678">
        <v>25242</v>
      </c>
      <c r="D3678" t="s">
        <v>2011</v>
      </c>
    </row>
    <row r="3679" spans="2:4" x14ac:dyDescent="0.25">
      <c r="B3679" t="s">
        <v>81</v>
      </c>
      <c r="C3679">
        <v>25245</v>
      </c>
      <c r="D3679" t="s">
        <v>2012</v>
      </c>
    </row>
    <row r="3680" spans="2:4" x14ac:dyDescent="0.25">
      <c r="B3680" t="s">
        <v>81</v>
      </c>
      <c r="C3680">
        <v>25245</v>
      </c>
      <c r="D3680" t="s">
        <v>2012</v>
      </c>
    </row>
    <row r="3681" spans="2:22" x14ac:dyDescent="0.25">
      <c r="B3681" t="s">
        <v>81</v>
      </c>
      <c r="C3681">
        <v>25245</v>
      </c>
      <c r="D3681" t="s">
        <v>2012</v>
      </c>
    </row>
    <row r="3682" spans="2:22" x14ac:dyDescent="0.25">
      <c r="B3682" t="s">
        <v>81</v>
      </c>
      <c r="C3682">
        <v>25246</v>
      </c>
      <c r="D3682" t="s">
        <v>2013</v>
      </c>
    </row>
    <row r="3683" spans="2:22" x14ac:dyDescent="0.25">
      <c r="B3683" t="s">
        <v>81</v>
      </c>
      <c r="C3683">
        <v>25247</v>
      </c>
      <c r="D3683" t="s">
        <v>2014</v>
      </c>
    </row>
    <row r="3684" spans="2:22" x14ac:dyDescent="0.25">
      <c r="B3684" t="s">
        <v>81</v>
      </c>
      <c r="C3684">
        <v>25248</v>
      </c>
      <c r="D3684" t="s">
        <v>2015</v>
      </c>
    </row>
    <row r="3685" spans="2:22" x14ac:dyDescent="0.25">
      <c r="B3685" t="s">
        <v>81</v>
      </c>
      <c r="C3685">
        <v>25248</v>
      </c>
      <c r="D3685" t="s">
        <v>2015</v>
      </c>
    </row>
    <row r="3686" spans="2:22" x14ac:dyDescent="0.25">
      <c r="B3686" t="s">
        <v>81</v>
      </c>
      <c r="C3686">
        <v>25248</v>
      </c>
      <c r="D3686" t="s">
        <v>2015</v>
      </c>
    </row>
    <row r="3687" spans="2:22" x14ac:dyDescent="0.25">
      <c r="B3687" t="s">
        <v>81</v>
      </c>
      <c r="C3687">
        <v>25248</v>
      </c>
      <c r="D3687" t="s">
        <v>2015</v>
      </c>
    </row>
    <row r="3688" spans="2:22" x14ac:dyDescent="0.25">
      <c r="B3688" t="s">
        <v>81</v>
      </c>
      <c r="C3688">
        <v>25248</v>
      </c>
      <c r="D3688" t="s">
        <v>2015</v>
      </c>
    </row>
    <row r="3689" spans="2:22" x14ac:dyDescent="0.25">
      <c r="B3689" t="s">
        <v>81</v>
      </c>
      <c r="C3689">
        <v>25248</v>
      </c>
      <c r="D3689" t="s">
        <v>2015</v>
      </c>
    </row>
    <row r="3690" spans="2:22" x14ac:dyDescent="0.25">
      <c r="B3690" t="s">
        <v>81</v>
      </c>
      <c r="C3690">
        <v>25249</v>
      </c>
      <c r="D3690" t="s">
        <v>2016</v>
      </c>
    </row>
    <row r="3691" spans="2:22" x14ac:dyDescent="0.25">
      <c r="B3691" t="s">
        <v>81</v>
      </c>
      <c r="C3691">
        <v>25249</v>
      </c>
      <c r="D3691" t="s">
        <v>2016</v>
      </c>
    </row>
    <row r="3692" spans="2:22" x14ac:dyDescent="0.25">
      <c r="B3692" t="s">
        <v>81</v>
      </c>
      <c r="C3692">
        <v>25249</v>
      </c>
      <c r="D3692" t="s">
        <v>2016</v>
      </c>
    </row>
    <row r="3693" spans="2:22" x14ac:dyDescent="0.25">
      <c r="B3693" t="s">
        <v>81</v>
      </c>
      <c r="C3693">
        <v>25250</v>
      </c>
      <c r="D3693" t="s">
        <v>2017</v>
      </c>
    </row>
    <row r="3694" spans="2:22" x14ac:dyDescent="0.25">
      <c r="B3694" t="s">
        <v>81</v>
      </c>
      <c r="C3694">
        <v>25251</v>
      </c>
      <c r="D3694" t="s">
        <v>2018</v>
      </c>
    </row>
    <row r="3695" spans="2:22" ht="7.5" customHeight="1" x14ac:dyDescent="0.25">
      <c r="B3695" t="s">
        <v>81</v>
      </c>
      <c r="C3695">
        <v>25252</v>
      </c>
      <c r="D3695" t="s">
        <v>2019</v>
      </c>
    </row>
    <row r="3696" spans="2:22" x14ac:dyDescent="0.25"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</row>
    <row r="3697" spans="2:22" x14ac:dyDescent="0.25"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</row>
    <row r="3698" spans="2:22" x14ac:dyDescent="0.25"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</row>
    <row r="3699" spans="2:22" x14ac:dyDescent="0.25"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</row>
    <row r="3700" spans="2:22" x14ac:dyDescent="0.25"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</row>
    <row r="3701" spans="2:22" x14ac:dyDescent="0.25"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</row>
    <row r="3702" spans="2:22" x14ac:dyDescent="0.25"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</row>
    <row r="3703" spans="2:22" x14ac:dyDescent="0.25"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</row>
    <row r="3704" spans="2:22" x14ac:dyDescent="0.25"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</row>
    <row r="3705" spans="2:22" x14ac:dyDescent="0.25"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</row>
    <row r="3706" spans="2:22" x14ac:dyDescent="0.25"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</row>
    <row r="3707" spans="2:22" x14ac:dyDescent="0.25"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</row>
    <row r="3708" spans="2:22" x14ac:dyDescent="0.25"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</row>
    <row r="3709" spans="2:22" x14ac:dyDescent="0.25"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</row>
    <row r="3710" spans="2:22" x14ac:dyDescent="0.25"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</row>
    <row r="3711" spans="2:22" x14ac:dyDescent="0.25"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</row>
    <row r="3712" spans="2:22" x14ac:dyDescent="0.25"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</row>
    <row r="3713" spans="2:22" x14ac:dyDescent="0.25"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</row>
    <row r="3714" spans="2:22" x14ac:dyDescent="0.25"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</row>
    <row r="3715" spans="2:22" x14ac:dyDescent="0.25"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</row>
    <row r="3716" spans="2:22" x14ac:dyDescent="0.25"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</row>
    <row r="3717" spans="2:22" x14ac:dyDescent="0.25"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</row>
    <row r="3718" spans="2:22" x14ac:dyDescent="0.25"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</row>
    <row r="3719" spans="2:22" x14ac:dyDescent="0.25"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</row>
    <row r="3720" spans="2:22" x14ac:dyDescent="0.25"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</row>
    <row r="3721" spans="2:22" x14ac:dyDescent="0.25"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</row>
    <row r="3722" spans="2:22" x14ac:dyDescent="0.25"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</row>
    <row r="3723" spans="2:22" x14ac:dyDescent="0.25"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</row>
    <row r="3724" spans="2:22" x14ac:dyDescent="0.25"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</row>
    <row r="3725" spans="2:22" x14ac:dyDescent="0.25"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</row>
    <row r="3726" spans="2:22" x14ac:dyDescent="0.25"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</row>
    <row r="3727" spans="2:22" x14ac:dyDescent="0.25"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</row>
    <row r="3728" spans="2:22" x14ac:dyDescent="0.25"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</row>
    <row r="3729" spans="2:22" x14ac:dyDescent="0.25"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</row>
    <row r="3730" spans="2:22" x14ac:dyDescent="0.25"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</row>
    <row r="3731" spans="2:22" x14ac:dyDescent="0.25"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</row>
    <row r="3732" spans="2:22" x14ac:dyDescent="0.25"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</row>
    <row r="3733" spans="2:22" x14ac:dyDescent="0.25"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</row>
    <row r="3734" spans="2:22" x14ac:dyDescent="0.25"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</row>
    <row r="3735" spans="2:22" x14ac:dyDescent="0.25"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</row>
    <row r="3736" spans="2:22" x14ac:dyDescent="0.25"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</row>
    <row r="3737" spans="2:22" x14ac:dyDescent="0.25"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</row>
    <row r="3738" spans="2:22" x14ac:dyDescent="0.25"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</row>
    <row r="3739" spans="2:22" x14ac:dyDescent="0.25"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</row>
    <row r="3740" spans="2:22" x14ac:dyDescent="0.25"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</row>
    <row r="3741" spans="2:22" x14ac:dyDescent="0.25"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</row>
    <row r="3742" spans="2:22" x14ac:dyDescent="0.25"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</row>
    <row r="3743" spans="2:22" x14ac:dyDescent="0.25"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</row>
    <row r="3744" spans="2:22" x14ac:dyDescent="0.25"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</row>
    <row r="3745" spans="2:22" x14ac:dyDescent="0.25"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</row>
    <row r="3746" spans="2:22" x14ac:dyDescent="0.25"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</row>
    <row r="3747" spans="2:22" x14ac:dyDescent="0.25"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</row>
    <row r="3748" spans="2:22" x14ac:dyDescent="0.25"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</row>
    <row r="3749" spans="2:22" x14ac:dyDescent="0.25"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</row>
    <row r="3750" spans="2:22" x14ac:dyDescent="0.25"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</row>
    <row r="3751" spans="2:22" x14ac:dyDescent="0.25"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</row>
    <row r="3752" spans="2:22" x14ac:dyDescent="0.25"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</row>
    <row r="3753" spans="2:22" x14ac:dyDescent="0.25"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</row>
    <row r="3754" spans="2:22" x14ac:dyDescent="0.25"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</row>
    <row r="3755" spans="2:22" x14ac:dyDescent="0.25"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</row>
    <row r="3756" spans="2:22" x14ac:dyDescent="0.25"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</row>
    <row r="3757" spans="2:22" x14ac:dyDescent="0.25"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</row>
    <row r="3758" spans="2:22" x14ac:dyDescent="0.25"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</row>
    <row r="3759" spans="2:22" x14ac:dyDescent="0.25"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</row>
    <row r="3760" spans="2:22" x14ac:dyDescent="0.25"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</row>
    <row r="3761" spans="2:22" x14ac:dyDescent="0.25"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</row>
    <row r="3762" spans="2:22" x14ac:dyDescent="0.25"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</row>
    <row r="3763" spans="2:22" x14ac:dyDescent="0.25"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</row>
    <row r="3764" spans="2:22" x14ac:dyDescent="0.25"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</row>
    <row r="3765" spans="2:22" x14ac:dyDescent="0.25"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</row>
    <row r="3766" spans="2:22" x14ac:dyDescent="0.25"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</row>
    <row r="3767" spans="2:22" x14ac:dyDescent="0.25"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</row>
    <row r="3768" spans="2:22" x14ac:dyDescent="0.25"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</row>
    <row r="3769" spans="2:22" x14ac:dyDescent="0.25"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</row>
    <row r="3770" spans="2:22" x14ac:dyDescent="0.25"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</row>
    <row r="3771" spans="2:22" x14ac:dyDescent="0.25"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</row>
    <row r="3772" spans="2:22" x14ac:dyDescent="0.25"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</row>
    <row r="3773" spans="2:22" x14ac:dyDescent="0.25"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</row>
    <row r="3774" spans="2:22" x14ac:dyDescent="0.25"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</row>
    <row r="3775" spans="2:22" x14ac:dyDescent="0.25"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</row>
    <row r="3776" spans="2:22" x14ac:dyDescent="0.25"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</row>
    <row r="3777" spans="2:22" x14ac:dyDescent="0.25"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</row>
    <row r="3778" spans="2:22" x14ac:dyDescent="0.25"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</row>
    <row r="3779" spans="2:22" x14ac:dyDescent="0.25"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</row>
    <row r="3780" spans="2:22" x14ac:dyDescent="0.25"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</row>
    <row r="3781" spans="2:22" x14ac:dyDescent="0.25"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</row>
    <row r="3782" spans="2:22" x14ac:dyDescent="0.25"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</row>
    <row r="3783" spans="2:22" x14ac:dyDescent="0.25"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</row>
    <row r="3784" spans="2:22" x14ac:dyDescent="0.25"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</row>
    <row r="3785" spans="2:22" x14ac:dyDescent="0.25"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</row>
    <row r="3786" spans="2:22" x14ac:dyDescent="0.25"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</row>
    <row r="3787" spans="2:22" x14ac:dyDescent="0.25"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</row>
    <row r="3788" spans="2:22" x14ac:dyDescent="0.25"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</row>
    <row r="3789" spans="2:22" x14ac:dyDescent="0.25"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</row>
    <row r="3790" spans="2:22" x14ac:dyDescent="0.25"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</row>
    <row r="3791" spans="2:22" x14ac:dyDescent="0.25"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</row>
    <row r="3792" spans="2:22" x14ac:dyDescent="0.25"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</row>
    <row r="3793" spans="2:22" x14ac:dyDescent="0.25"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</row>
    <row r="3794" spans="2:22" x14ac:dyDescent="0.25"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</row>
    <row r="3795" spans="2:22" x14ac:dyDescent="0.25"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</row>
    <row r="3796" spans="2:22" x14ac:dyDescent="0.25"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</row>
    <row r="3797" spans="2:22" x14ac:dyDescent="0.25"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</row>
    <row r="3798" spans="2:22" x14ac:dyDescent="0.25"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</row>
    <row r="3799" spans="2:22" x14ac:dyDescent="0.25"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</row>
    <row r="3800" spans="2:22" x14ac:dyDescent="0.25"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</row>
    <row r="3801" spans="2:22" x14ac:dyDescent="0.25"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</row>
    <row r="3802" spans="2:22" x14ac:dyDescent="0.25"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</row>
    <row r="3803" spans="2:22" x14ac:dyDescent="0.25"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</row>
    <row r="3804" spans="2:22" x14ac:dyDescent="0.25"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</row>
    <row r="3805" spans="2:22" x14ac:dyDescent="0.25"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</row>
    <row r="3806" spans="2:22" x14ac:dyDescent="0.25"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</row>
    <row r="3807" spans="2:22" x14ac:dyDescent="0.25"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</row>
    <row r="3808" spans="2:22" x14ac:dyDescent="0.25"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</row>
    <row r="3809" spans="2:22" x14ac:dyDescent="0.25"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</row>
    <row r="3810" spans="2:22" x14ac:dyDescent="0.25"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</row>
    <row r="3811" spans="2:22" x14ac:dyDescent="0.25"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</row>
    <row r="3812" spans="2:22" x14ac:dyDescent="0.25"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</row>
    <row r="3813" spans="2:22" x14ac:dyDescent="0.25"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</row>
    <row r="3814" spans="2:22" x14ac:dyDescent="0.25"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</row>
    <row r="3815" spans="2:22" x14ac:dyDescent="0.25"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</row>
    <row r="3816" spans="2:22" x14ac:dyDescent="0.25"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</row>
    <row r="3817" spans="2:22" x14ac:dyDescent="0.25"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</row>
    <row r="3818" spans="2:22" x14ac:dyDescent="0.25"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</row>
    <row r="3819" spans="2:22" x14ac:dyDescent="0.25"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</row>
    <row r="3820" spans="2:22" x14ac:dyDescent="0.25"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</row>
    <row r="3821" spans="2:22" x14ac:dyDescent="0.25"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</row>
    <row r="3822" spans="2:22" x14ac:dyDescent="0.25"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</row>
    <row r="3823" spans="2:22" x14ac:dyDescent="0.25"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</row>
    <row r="3824" spans="2:22" x14ac:dyDescent="0.25"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</row>
    <row r="3825" spans="2:22" x14ac:dyDescent="0.25"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</row>
    <row r="3826" spans="2:22" x14ac:dyDescent="0.25"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</row>
    <row r="3827" spans="2:22" x14ac:dyDescent="0.25"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</row>
    <row r="3828" spans="2:22" x14ac:dyDescent="0.25"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</row>
    <row r="3829" spans="2:22" x14ac:dyDescent="0.25"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</row>
    <row r="3830" spans="2:22" x14ac:dyDescent="0.25"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</row>
    <row r="3831" spans="2:22" x14ac:dyDescent="0.25"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</row>
    <row r="3832" spans="2:22" x14ac:dyDescent="0.25"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</row>
    <row r="3833" spans="2:22" x14ac:dyDescent="0.25"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</row>
    <row r="3834" spans="2:22" x14ac:dyDescent="0.25"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</row>
    <row r="3835" spans="2:22" x14ac:dyDescent="0.25"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</row>
    <row r="3836" spans="2:22" x14ac:dyDescent="0.25"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</row>
    <row r="3837" spans="2:22" x14ac:dyDescent="0.25"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</row>
    <row r="3838" spans="2:22" x14ac:dyDescent="0.25"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</row>
    <row r="3839" spans="2:22" x14ac:dyDescent="0.25"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</row>
    <row r="3840" spans="2:22" x14ac:dyDescent="0.25"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</row>
    <row r="3841" spans="2:22" x14ac:dyDescent="0.25"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</row>
    <row r="3842" spans="2:22" x14ac:dyDescent="0.25"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</row>
    <row r="3843" spans="2:22" x14ac:dyDescent="0.25"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</row>
    <row r="3844" spans="2:22" x14ac:dyDescent="0.25"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</row>
    <row r="3845" spans="2:22" x14ac:dyDescent="0.25"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</row>
    <row r="3846" spans="2:22" x14ac:dyDescent="0.25"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</row>
    <row r="3847" spans="2:22" x14ac:dyDescent="0.25"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</row>
    <row r="3848" spans="2:22" x14ac:dyDescent="0.25"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</row>
    <row r="3849" spans="2:22" x14ac:dyDescent="0.25"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</row>
    <row r="3850" spans="2:22" x14ac:dyDescent="0.25"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</row>
    <row r="3851" spans="2:22" x14ac:dyDescent="0.25"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</row>
    <row r="3852" spans="2:22" x14ac:dyDescent="0.25"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</row>
    <row r="3853" spans="2:22" x14ac:dyDescent="0.25"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</row>
    <row r="3854" spans="2:22" x14ac:dyDescent="0.25"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</row>
    <row r="3855" spans="2:22" x14ac:dyDescent="0.25"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</row>
    <row r="3856" spans="2:22" x14ac:dyDescent="0.25"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</row>
    <row r="3857" spans="2:22" x14ac:dyDescent="0.25"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</row>
    <row r="3858" spans="2:22" x14ac:dyDescent="0.25"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</row>
    <row r="3859" spans="2:22" x14ac:dyDescent="0.25"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</row>
    <row r="3860" spans="2:22" x14ac:dyDescent="0.25"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</row>
    <row r="3861" spans="2:22" x14ac:dyDescent="0.25"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</row>
    <row r="3862" spans="2:22" x14ac:dyDescent="0.25"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</row>
    <row r="3863" spans="2:22" x14ac:dyDescent="0.25"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</row>
    <row r="3864" spans="2:22" x14ac:dyDescent="0.25"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</row>
    <row r="3865" spans="2:22" x14ac:dyDescent="0.25"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</row>
    <row r="3866" spans="2:22" x14ac:dyDescent="0.25"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</row>
    <row r="3867" spans="2:22" x14ac:dyDescent="0.25"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</row>
    <row r="3868" spans="2:22" x14ac:dyDescent="0.25"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</row>
    <row r="3869" spans="2:22" x14ac:dyDescent="0.25"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</row>
    <row r="3870" spans="2:22" x14ac:dyDescent="0.25"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</row>
    <row r="3871" spans="2:22" x14ac:dyDescent="0.25"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</row>
    <row r="3872" spans="2:22" x14ac:dyDescent="0.25"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</row>
    <row r="3873" spans="2:22" x14ac:dyDescent="0.25"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</row>
    <row r="3874" spans="2:22" x14ac:dyDescent="0.25"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</row>
    <row r="3875" spans="2:22" x14ac:dyDescent="0.25"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</row>
    <row r="3876" spans="2:22" x14ac:dyDescent="0.25"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</row>
    <row r="3877" spans="2:22" x14ac:dyDescent="0.25"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</row>
    <row r="3878" spans="2:22" x14ac:dyDescent="0.25"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</row>
    <row r="3879" spans="2:22" x14ac:dyDescent="0.25"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</row>
    <row r="3880" spans="2:22" x14ac:dyDescent="0.25"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</row>
    <row r="3881" spans="2:22" x14ac:dyDescent="0.25"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</row>
    <row r="3882" spans="2:22" x14ac:dyDescent="0.25"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</row>
    <row r="3883" spans="2:22" x14ac:dyDescent="0.25"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</row>
    <row r="3884" spans="2:22" x14ac:dyDescent="0.25"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</row>
    <row r="3885" spans="2:22" x14ac:dyDescent="0.25"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</row>
    <row r="3886" spans="2:22" x14ac:dyDescent="0.25"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</row>
    <row r="3887" spans="2:22" x14ac:dyDescent="0.25"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</row>
    <row r="3888" spans="2:22" x14ac:dyDescent="0.25"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</row>
    <row r="3889" spans="2:22" x14ac:dyDescent="0.25"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</row>
    <row r="3890" spans="2:22" x14ac:dyDescent="0.25"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</row>
    <row r="3891" spans="2:22" x14ac:dyDescent="0.25"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</row>
    <row r="3892" spans="2:22" x14ac:dyDescent="0.25"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</row>
    <row r="3893" spans="2:22" x14ac:dyDescent="0.25"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</row>
    <row r="3894" spans="2:22" x14ac:dyDescent="0.25"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</row>
    <row r="3895" spans="2:22" x14ac:dyDescent="0.25"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</row>
    <row r="3896" spans="2:22" x14ac:dyDescent="0.25"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</row>
    <row r="3897" spans="2:22" x14ac:dyDescent="0.25"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</row>
    <row r="3898" spans="2:22" x14ac:dyDescent="0.25"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</row>
    <row r="3899" spans="2:22" x14ac:dyDescent="0.25"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</row>
    <row r="3900" spans="2:22" x14ac:dyDescent="0.25"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</row>
    <row r="3901" spans="2:22" x14ac:dyDescent="0.25"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</row>
    <row r="3902" spans="2:22" x14ac:dyDescent="0.25"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</row>
    <row r="3903" spans="2:22" x14ac:dyDescent="0.25"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</row>
    <row r="3904" spans="2:22" x14ac:dyDescent="0.25"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</row>
    <row r="3905" spans="2:22" x14ac:dyDescent="0.25"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</row>
    <row r="3906" spans="2:22" x14ac:dyDescent="0.25"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</row>
    <row r="3907" spans="2:22" x14ac:dyDescent="0.25"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</row>
    <row r="3908" spans="2:22" x14ac:dyDescent="0.25"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</row>
    <row r="3909" spans="2:22" x14ac:dyDescent="0.25"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</row>
    <row r="3910" spans="2:22" x14ac:dyDescent="0.25"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</row>
    <row r="3911" spans="2:22" x14ac:dyDescent="0.25"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</row>
    <row r="3912" spans="2:22" x14ac:dyDescent="0.25"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</row>
    <row r="3913" spans="2:22" x14ac:dyDescent="0.25"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</row>
    <row r="3914" spans="2:22" x14ac:dyDescent="0.25"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</row>
    <row r="3915" spans="2:22" x14ac:dyDescent="0.25"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</row>
    <row r="3916" spans="2:22" x14ac:dyDescent="0.25"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</row>
    <row r="3917" spans="2:22" x14ac:dyDescent="0.25"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</row>
    <row r="3918" spans="2:22" x14ac:dyDescent="0.25"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</row>
    <row r="3919" spans="2:22" x14ac:dyDescent="0.25"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</row>
    <row r="3920" spans="2:22" x14ac:dyDescent="0.25"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</row>
    <row r="3921" spans="2:22" x14ac:dyDescent="0.25"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</row>
    <row r="3922" spans="2:22" x14ac:dyDescent="0.25"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</row>
    <row r="3923" spans="2:22" x14ac:dyDescent="0.25"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</row>
    <row r="3924" spans="2:22" x14ac:dyDescent="0.25"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</row>
    <row r="3925" spans="2:22" x14ac:dyDescent="0.25"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</row>
    <row r="3926" spans="2:22" x14ac:dyDescent="0.25"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</row>
    <row r="3927" spans="2:22" x14ac:dyDescent="0.25"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</row>
    <row r="3928" spans="2:22" x14ac:dyDescent="0.25"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</row>
    <row r="3929" spans="2:22" x14ac:dyDescent="0.25"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</row>
    <row r="3930" spans="2:22" x14ac:dyDescent="0.25"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</row>
    <row r="3931" spans="2:22" x14ac:dyDescent="0.25"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</row>
    <row r="3932" spans="2:22" x14ac:dyDescent="0.25"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</row>
    <row r="3933" spans="2:22" x14ac:dyDescent="0.25"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</row>
    <row r="3934" spans="2:22" x14ac:dyDescent="0.25"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</row>
    <row r="3935" spans="2:22" x14ac:dyDescent="0.25"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</row>
    <row r="3936" spans="2:22" x14ac:dyDescent="0.25"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</row>
    <row r="3937" spans="2:22" x14ac:dyDescent="0.25"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</row>
    <row r="3938" spans="2:22" x14ac:dyDescent="0.25"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</row>
    <row r="3939" spans="2:22" x14ac:dyDescent="0.25"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</row>
    <row r="3940" spans="2:22" x14ac:dyDescent="0.25"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</row>
    <row r="3941" spans="2:22" x14ac:dyDescent="0.25"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</row>
    <row r="3942" spans="2:22" x14ac:dyDescent="0.25"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</row>
    <row r="3943" spans="2:22" x14ac:dyDescent="0.25"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</row>
    <row r="3944" spans="2:22" x14ac:dyDescent="0.25"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</row>
    <row r="3945" spans="2:22" x14ac:dyDescent="0.25"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</row>
    <row r="3946" spans="2:22" x14ac:dyDescent="0.25"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</row>
    <row r="3947" spans="2:22" x14ac:dyDescent="0.25"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</row>
    <row r="3948" spans="2:22" x14ac:dyDescent="0.25"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</row>
    <row r="3949" spans="2:22" x14ac:dyDescent="0.25"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</row>
    <row r="3950" spans="2:22" x14ac:dyDescent="0.25"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</row>
    <row r="3951" spans="2:22" x14ac:dyDescent="0.25"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</row>
    <row r="3952" spans="2:22" x14ac:dyDescent="0.25"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</row>
    <row r="3953" spans="2:22" x14ac:dyDescent="0.25"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</row>
    <row r="3954" spans="2:22" x14ac:dyDescent="0.25"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</row>
    <row r="3955" spans="2:22" x14ac:dyDescent="0.25"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</row>
    <row r="3956" spans="2:22" x14ac:dyDescent="0.25"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</row>
    <row r="3957" spans="2:22" x14ac:dyDescent="0.25"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</row>
    <row r="3958" spans="2:22" x14ac:dyDescent="0.25"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</row>
    <row r="3959" spans="2:22" x14ac:dyDescent="0.25"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</row>
    <row r="3960" spans="2:22" x14ac:dyDescent="0.25"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</row>
    <row r="3961" spans="2:22" x14ac:dyDescent="0.25"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</row>
    <row r="3962" spans="2:22" x14ac:dyDescent="0.25"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</row>
    <row r="3963" spans="2:22" x14ac:dyDescent="0.25"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</row>
    <row r="3964" spans="2:22" x14ac:dyDescent="0.25"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</row>
    <row r="3965" spans="2:22" x14ac:dyDescent="0.25"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</row>
    <row r="3966" spans="2:22" x14ac:dyDescent="0.25"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</row>
    <row r="3967" spans="2:22" x14ac:dyDescent="0.25"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</row>
    <row r="3968" spans="2:22" x14ac:dyDescent="0.25"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</row>
    <row r="3969" spans="2:22" x14ac:dyDescent="0.25"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</row>
    <row r="3970" spans="2:22" x14ac:dyDescent="0.25"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</row>
    <row r="3971" spans="2:22" x14ac:dyDescent="0.25"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</row>
    <row r="3972" spans="2:22" x14ac:dyDescent="0.25"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</row>
    <row r="3973" spans="2:22" x14ac:dyDescent="0.25"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</row>
    <row r="3974" spans="2:22" x14ac:dyDescent="0.25"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</row>
    <row r="3975" spans="2:22" x14ac:dyDescent="0.25"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</row>
    <row r="3976" spans="2:22" x14ac:dyDescent="0.25"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</row>
    <row r="3977" spans="2:22" x14ac:dyDescent="0.25"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</row>
    <row r="3978" spans="2:22" x14ac:dyDescent="0.25"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</row>
    <row r="3979" spans="2:22" x14ac:dyDescent="0.25"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</row>
    <row r="3980" spans="2:22" x14ac:dyDescent="0.25"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</row>
    <row r="3981" spans="2:22" x14ac:dyDescent="0.25"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</row>
    <row r="3982" spans="2:22" x14ac:dyDescent="0.25"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</row>
    <row r="3983" spans="2:22" x14ac:dyDescent="0.25"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</row>
    <row r="3984" spans="2:22" x14ac:dyDescent="0.25"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</row>
    <row r="3985" spans="2:22" x14ac:dyDescent="0.25"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</row>
    <row r="3986" spans="2:22" x14ac:dyDescent="0.25"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</row>
    <row r="3987" spans="2:22" x14ac:dyDescent="0.25"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</row>
    <row r="3988" spans="2:22" x14ac:dyDescent="0.25"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</row>
    <row r="3989" spans="2:22" x14ac:dyDescent="0.25"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</row>
    <row r="3990" spans="2:22" x14ac:dyDescent="0.25"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</row>
    <row r="3991" spans="2:22" x14ac:dyDescent="0.25"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</row>
    <row r="3992" spans="2:22" x14ac:dyDescent="0.25"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</row>
    <row r="3993" spans="2:22" x14ac:dyDescent="0.25"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</row>
    <row r="3994" spans="2:22" x14ac:dyDescent="0.25"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</row>
    <row r="3995" spans="2:22" x14ac:dyDescent="0.25"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</row>
    <row r="3996" spans="2:22" x14ac:dyDescent="0.25"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</row>
    <row r="3997" spans="2:22" x14ac:dyDescent="0.25"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</row>
    <row r="3998" spans="2:22" x14ac:dyDescent="0.25"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</row>
    <row r="3999" spans="2:22" x14ac:dyDescent="0.25"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</row>
    <row r="4000" spans="2:22" x14ac:dyDescent="0.25"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</row>
    <row r="4001" spans="2:22" x14ac:dyDescent="0.25"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</row>
    <row r="4002" spans="2:22" x14ac:dyDescent="0.25"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</row>
    <row r="4003" spans="2:22" x14ac:dyDescent="0.25"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</row>
    <row r="4004" spans="2:22" x14ac:dyDescent="0.25"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</row>
    <row r="4005" spans="2:22" x14ac:dyDescent="0.25"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</row>
    <row r="4006" spans="2:22" x14ac:dyDescent="0.25"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</row>
    <row r="4007" spans="2:22" x14ac:dyDescent="0.25"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</row>
    <row r="4008" spans="2:22" x14ac:dyDescent="0.25"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</row>
    <row r="4009" spans="2:22" x14ac:dyDescent="0.25"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</row>
    <row r="4010" spans="2:22" x14ac:dyDescent="0.25"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</row>
    <row r="4011" spans="2:22" x14ac:dyDescent="0.25"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</row>
    <row r="4012" spans="2:22" x14ac:dyDescent="0.25"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</row>
    <row r="4013" spans="2:22" x14ac:dyDescent="0.25"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</row>
    <row r="4014" spans="2:22" x14ac:dyDescent="0.25"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</row>
    <row r="4015" spans="2:22" x14ac:dyDescent="0.25"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</row>
    <row r="4016" spans="2:22" x14ac:dyDescent="0.25"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</row>
    <row r="4017" spans="2:22" x14ac:dyDescent="0.25"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</row>
    <row r="4018" spans="2:22" x14ac:dyDescent="0.25"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</row>
    <row r="4019" spans="2:22" x14ac:dyDescent="0.25"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</row>
    <row r="4020" spans="2:22" x14ac:dyDescent="0.25"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</row>
    <row r="4021" spans="2:22" x14ac:dyDescent="0.25"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</row>
    <row r="4022" spans="2:22" x14ac:dyDescent="0.25"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</row>
    <row r="4023" spans="2:22" x14ac:dyDescent="0.25"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</row>
    <row r="4024" spans="2:22" x14ac:dyDescent="0.25"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</row>
    <row r="4025" spans="2:22" x14ac:dyDescent="0.25"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</row>
    <row r="4026" spans="2:22" x14ac:dyDescent="0.25"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</row>
    <row r="4027" spans="2:22" x14ac:dyDescent="0.25"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</row>
    <row r="4028" spans="2:22" x14ac:dyDescent="0.25"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</row>
    <row r="4029" spans="2:22" x14ac:dyDescent="0.25"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</row>
    <row r="4030" spans="2:22" x14ac:dyDescent="0.25"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</row>
    <row r="4031" spans="2:22" x14ac:dyDescent="0.25"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</row>
    <row r="4032" spans="2:22" x14ac:dyDescent="0.25"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</row>
    <row r="4033" spans="2:22" x14ac:dyDescent="0.25"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</row>
  </sheetData>
  <mergeCells count="42">
    <mergeCell ref="D162:F162"/>
    <mergeCell ref="G162:I162"/>
    <mergeCell ref="J162:L162"/>
    <mergeCell ref="D185:F185"/>
    <mergeCell ref="G185:I185"/>
    <mergeCell ref="J185:L185"/>
    <mergeCell ref="D130:F130"/>
    <mergeCell ref="G130:I130"/>
    <mergeCell ref="J130:L130"/>
    <mergeCell ref="D140:F140"/>
    <mergeCell ref="G140:I140"/>
    <mergeCell ref="J140:L140"/>
    <mergeCell ref="B60:D60"/>
    <mergeCell ref="H60:J60"/>
    <mergeCell ref="K60:M60"/>
    <mergeCell ref="N60:P60"/>
    <mergeCell ref="Q60:S60"/>
    <mergeCell ref="A69:A74"/>
    <mergeCell ref="E70:H70"/>
    <mergeCell ref="I70:L70"/>
    <mergeCell ref="C33:K33"/>
    <mergeCell ref="M33:U33"/>
    <mergeCell ref="C39:K39"/>
    <mergeCell ref="M39:U39"/>
    <mergeCell ref="G44:J44"/>
    <mergeCell ref="K44:N44"/>
    <mergeCell ref="A9:A48"/>
    <mergeCell ref="I9:N9"/>
    <mergeCell ref="Q9:R9"/>
    <mergeCell ref="S9:U9"/>
    <mergeCell ref="C14:K14"/>
    <mergeCell ref="M14:U14"/>
    <mergeCell ref="C22:K22"/>
    <mergeCell ref="M22:U22"/>
    <mergeCell ref="E26:L26"/>
    <mergeCell ref="M26:S26"/>
    <mergeCell ref="B3:C3"/>
    <mergeCell ref="J3:N3"/>
    <mergeCell ref="B4:C4"/>
    <mergeCell ref="I4:N4"/>
    <mergeCell ref="B5:C5"/>
    <mergeCell ref="I5:N5"/>
  </mergeCells>
  <hyperlinks>
    <hyperlink ref="B1" r:id="rId1" display="https://transpordiamet.ee/sites/default/files/documents/2021-11/bp-2050_aruanne.pdf" xr:uid="{D8150197-E756-49FC-A4DB-975E062D0FBE}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Simmo Talpas-Taltsepp</dc:creator>
  <cp:lastModifiedBy>Simmo Talpas-Taltsepp</cp:lastModifiedBy>
  <dcterms:created xsi:type="dcterms:W3CDTF">2026-10-07T07:33:13Z</dcterms:created>
  <dcterms:modified xsi:type="dcterms:W3CDTF">2026-10-07T07:33:39Z</dcterms:modified>
</cp:coreProperties>
</file>